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Прил.2 Ф1 ФХД_МГ" sheetId="1" r:id="rId1"/>
    <sheet name="Прил.2 Ф3 Объемы_МГ" sheetId="2" r:id="rId2"/>
    <sheet name="Прил.2 Ф6 ФХД_РГ" sheetId="3" r:id="rId3"/>
    <sheet name="Прил.2 Ф7 Объемы_РГ" sheetId="4" r:id="rId4"/>
  </sheets>
  <definedNames>
    <definedName name="_xlnm.Print_Area" localSheetId="0">'Прил.2 Ф1 ФХД_МГ'!$A$1:$D$69</definedName>
    <definedName name="_xlnm.Print_Area" localSheetId="1">'Прил.2 Ф3 Объемы_МГ'!$A$1:$D$14</definedName>
    <definedName name="_xlnm.Print_Area" localSheetId="2">'Прил.2 Ф6 ФХД_РГ'!$A$1:$D$72</definedName>
    <definedName name="_xlnm.Print_Area" localSheetId="3">'Прил.2 Ф7 Объемы_РГ'!$A$1:$B$23</definedName>
  </definedNames>
  <calcPr fullCalcOnLoad="1"/>
</workbook>
</file>

<file path=xl/sharedStrings.xml><?xml version="1.0" encoding="utf-8"?>
<sst xmlns="http://schemas.openxmlformats.org/spreadsheetml/2006/main" count="427" uniqueCount="210">
  <si>
    <t>Приложение 2 Форма 1</t>
  </si>
  <si>
    <t>к приказу ФАС России</t>
  </si>
  <si>
    <t>от "18" января 2019 г. № 38/19</t>
  </si>
  <si>
    <r>
      <t xml:space="preserve">Информация об основных плановых показателях финансово-хозяйственной деятельности 
</t>
    </r>
    <r>
      <rPr>
        <b/>
        <u val="single"/>
        <sz val="12"/>
        <rFont val="Times New Roman"/>
        <family val="1"/>
      </rPr>
      <t>АО "Омскгазстройэксплуатация"</t>
    </r>
  </si>
  <si>
    <t xml:space="preserve">  (наименование субъекта естественных монополий)        </t>
  </si>
  <si>
    <t>на 2019 год в сфере оказания услуг по транспортировке газа по магистральным трубопроводам</t>
  </si>
  <si>
    <t>№</t>
  </si>
  <si>
    <t>Наименование показателя</t>
  </si>
  <si>
    <t>Единицы измерения</t>
  </si>
  <si>
    <t>Итого</t>
  </si>
  <si>
    <t>1</t>
  </si>
  <si>
    <t>3</t>
  </si>
  <si>
    <t>4</t>
  </si>
  <si>
    <t>Расходы на транспортировку газа по данным бухгалтерского учета всего, в том числе:</t>
  </si>
  <si>
    <t>тыс.руб.</t>
  </si>
  <si>
    <t>1.1.</t>
  </si>
  <si>
    <t>Фонд оплаты труда</t>
  </si>
  <si>
    <t>1.2.</t>
  </si>
  <si>
    <t>Отчисление на уплату страховых взносов</t>
  </si>
  <si>
    <t>1.3.</t>
  </si>
  <si>
    <t>Материальные затраты:</t>
  </si>
  <si>
    <t>1.3.1.</t>
  </si>
  <si>
    <t>электроэнергия</t>
  </si>
  <si>
    <t>1.3.2.</t>
  </si>
  <si>
    <t>коммунальные платежи (кроме электроэнергии)</t>
  </si>
  <si>
    <t>1.3.3.</t>
  </si>
  <si>
    <t>сырье и материалы</t>
  </si>
  <si>
    <t>1.3.4.</t>
  </si>
  <si>
    <t>топливо</t>
  </si>
  <si>
    <t>1.3.5.</t>
  </si>
  <si>
    <t>запасные части и инвентарь</t>
  </si>
  <si>
    <t>1.3.6.</t>
  </si>
  <si>
    <t>газ на собственные нужды и технологические потери</t>
  </si>
  <si>
    <t>1.4.</t>
  </si>
  <si>
    <t>Амортизация основных средств, в том числе:</t>
  </si>
  <si>
    <t>1.4.1.</t>
  </si>
  <si>
    <t>амортизация трубопроводов и газораспределительных станций</t>
  </si>
  <si>
    <t>1.4.2.</t>
  </si>
  <si>
    <t>амортизация прочего имущества</t>
  </si>
  <si>
    <t>1.5.</t>
  </si>
  <si>
    <t xml:space="preserve">Прочие услуги </t>
  </si>
  <si>
    <t>1.5.1.</t>
  </si>
  <si>
    <t>Услуги сторонних организаций:</t>
  </si>
  <si>
    <t>1.5.1.1.</t>
  </si>
  <si>
    <t>услуги средств связи</t>
  </si>
  <si>
    <t>1.5.1.2.</t>
  </si>
  <si>
    <t>оплата вневедомственной охраны</t>
  </si>
  <si>
    <t>1.5.1.3.</t>
  </si>
  <si>
    <t>информационно-вычислительные услуги</t>
  </si>
  <si>
    <t>1.5.1.4.</t>
  </si>
  <si>
    <t>аудиторские услуги</t>
  </si>
  <si>
    <t>1.5.1.5.</t>
  </si>
  <si>
    <t>услуги технического обслуживания газопроводов</t>
  </si>
  <si>
    <t>1.5.1.6.</t>
  </si>
  <si>
    <t xml:space="preserve">услуги диагностики </t>
  </si>
  <si>
    <t>1.5.1.7.</t>
  </si>
  <si>
    <t xml:space="preserve">прочие услуги </t>
  </si>
  <si>
    <t>1.5.2.</t>
  </si>
  <si>
    <t>Аренда (лизинг), в том числе:</t>
  </si>
  <si>
    <t>1.5.2.1.</t>
  </si>
  <si>
    <t>аренда газопроводов и газораспределительных станций</t>
  </si>
  <si>
    <t>1.5.2.2.</t>
  </si>
  <si>
    <t>аренда прочего имущества</t>
  </si>
  <si>
    <t>1.5.3.</t>
  </si>
  <si>
    <t>Страхование, в том числе:</t>
  </si>
  <si>
    <t>1.5.3.1.</t>
  </si>
  <si>
    <t>страхование опасного производственныого объекта</t>
  </si>
  <si>
    <t>1.5.3.2.</t>
  </si>
  <si>
    <t>страхование имущества</t>
  </si>
  <si>
    <t>0</t>
  </si>
  <si>
    <t>1.5.3.3.</t>
  </si>
  <si>
    <t>прочее страхование</t>
  </si>
  <si>
    <t>1.5.4.</t>
  </si>
  <si>
    <t>Капитальный ремонт</t>
  </si>
  <si>
    <t>1.5.5.</t>
  </si>
  <si>
    <t>Налоги в составе себестоимости, в том числе:</t>
  </si>
  <si>
    <t>1.5.5.1.</t>
  </si>
  <si>
    <t xml:space="preserve">налог на имущество </t>
  </si>
  <si>
    <t>1.5.5.2.</t>
  </si>
  <si>
    <t>транспортный налог</t>
  </si>
  <si>
    <t>1.5.5.3.</t>
  </si>
  <si>
    <t>налог на землю</t>
  </si>
  <si>
    <t>1.5.5.4.</t>
  </si>
  <si>
    <t>налог на загрязнение окружающей  среды</t>
  </si>
  <si>
    <t>1.5.6.</t>
  </si>
  <si>
    <t>Другие затраты, в том числе:</t>
  </si>
  <si>
    <t>1.5.6.1.</t>
  </si>
  <si>
    <t>охрана труда и подготовка кадров</t>
  </si>
  <si>
    <t>1.5.6.2.</t>
  </si>
  <si>
    <t>канцелярские и почтовые расходы</t>
  </si>
  <si>
    <t>1.5.6.3.</t>
  </si>
  <si>
    <t>командировочные расходы</t>
  </si>
  <si>
    <t>1.5.6.4.</t>
  </si>
  <si>
    <t xml:space="preserve">прочие </t>
  </si>
  <si>
    <t>2</t>
  </si>
  <si>
    <t>Прочие доходы</t>
  </si>
  <si>
    <t>Прочие расходы</t>
  </si>
  <si>
    <t>3.1.</t>
  </si>
  <si>
    <t>Услуги банков</t>
  </si>
  <si>
    <t>3.2.</t>
  </si>
  <si>
    <t>Проценты по целевым кредитам</t>
  </si>
  <si>
    <t>3.3.</t>
  </si>
  <si>
    <t>Социальное развитие и выплаты социального характера</t>
  </si>
  <si>
    <t>3.4.</t>
  </si>
  <si>
    <t>Прочие</t>
  </si>
  <si>
    <t>Расходы из чистой прибыли, в том числе:</t>
  </si>
  <si>
    <t>4.1.</t>
  </si>
  <si>
    <t>Капитальные вложения</t>
  </si>
  <si>
    <t>4.2.</t>
  </si>
  <si>
    <t>Обслуживание привлеченного на долгосрочной основе капитала</t>
  </si>
  <si>
    <t>4.3.</t>
  </si>
  <si>
    <t xml:space="preserve">Дивиденды </t>
  </si>
  <si>
    <t>5</t>
  </si>
  <si>
    <t>Налог на прибыль</t>
  </si>
  <si>
    <t>6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</si>
  <si>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</si>
  <si>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</si>
  <si>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</si>
  <si>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</si>
  <si>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</si>
  <si>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</si>
  <si>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Средняя загрузка трубопроводов</t>
  </si>
  <si>
    <t>%</t>
  </si>
  <si>
    <t>Количество компрессорных станций</t>
  </si>
  <si>
    <t>единиц</t>
  </si>
  <si>
    <t>Суммарная мощность перекачивающих агрегатов</t>
  </si>
  <si>
    <t>МВт</t>
  </si>
  <si>
    <t>Количество газораспределительных станций</t>
  </si>
  <si>
    <t>10</t>
  </si>
  <si>
    <t>Приложение 2 Форма 3</t>
  </si>
  <si>
    <r>
      <t xml:space="preserve">Информация об объемах транспортировки газа </t>
    </r>
    <r>
      <rPr>
        <b/>
        <u val="single"/>
        <sz val="12"/>
        <rFont val="Times New Roman"/>
        <family val="1"/>
      </rPr>
      <t>АО "Омскгазстройэксплуатация"</t>
    </r>
  </si>
  <si>
    <t>Наименование системы магистральных газопроводов (газопроводов-отводов), направлений транспортировки газа для которых установлен тариф</t>
  </si>
  <si>
    <t>Суммарный объем транспортировки газа за исключением газа на собственные и технологические нужды, тыс.м3</t>
  </si>
  <si>
    <t>Объем транспортировки газа за исключением газа на собственные и технологические нужды, тыс.м3</t>
  </si>
  <si>
    <t>Объем транспортировки газа независимых организаций тыс.м3</t>
  </si>
  <si>
    <t>Газопроводы-отводы и ГРС, эксплуатируемые АО "Омскгазстройэксплуатация"</t>
  </si>
  <si>
    <t>Итого:</t>
  </si>
  <si>
    <t>Приложение 2 Форма 6</t>
  </si>
  <si>
    <r>
      <t xml:space="preserve"> на 2019 год в сфере оказания услуг по транспортировке газа по газораспределительным сетям 
на территории </t>
    </r>
    <r>
      <rPr>
        <b/>
        <u val="single"/>
        <sz val="12"/>
        <rFont val="Times New Roman"/>
        <family val="1"/>
      </rPr>
      <t>Омской области</t>
    </r>
  </si>
  <si>
    <t xml:space="preserve">  (наименование субъекта Российской Федерации)        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</si>
  <si>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</si>
  <si>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</si>
  <si>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</si>
  <si>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прочие</t>
  </si>
  <si>
    <t>Амортизация основных средств</t>
  </si>
  <si>
    <t>Прочие затраты, в том числе: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</si>
  <si>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</si>
  <si>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</si>
  <si>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</si>
  <si>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 xml:space="preserve">аренда (концессия) газопроводов, находящихся в государственной и муниципальной собственности </t>
  </si>
  <si>
    <t>аренда земельного участка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</si>
  <si>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</si>
  <si>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</si>
  <si>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</si>
  <si>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t>Налоги, в том числе :</t>
  </si>
  <si>
    <t>налог на имущество</t>
  </si>
  <si>
    <t>налог на загрязнение окружающей среды</t>
  </si>
  <si>
    <t>единый транспортный налог</t>
  </si>
  <si>
    <t>1.5.3.4.</t>
  </si>
  <si>
    <t>земельный налог</t>
  </si>
  <si>
    <t>Услуги сторонних организаций</t>
  </si>
  <si>
    <t>1.5.4.1.</t>
  </si>
  <si>
    <t>1.5.4.2.</t>
  </si>
  <si>
    <t>1.5.4.3.</t>
  </si>
  <si>
    <t>информационно - вычислительные услуги</t>
  </si>
  <si>
    <t>1.5.4.4.</t>
  </si>
  <si>
    <t>1.5.4.5.</t>
  </si>
  <si>
    <t>прочие, в том числе:</t>
  </si>
  <si>
    <t>1.5.4.5.1.</t>
  </si>
  <si>
    <t>услуги по техническому обслуживанию газораспределительных сетей</t>
  </si>
  <si>
    <t>1.5.4.5.2.</t>
  </si>
  <si>
    <t>услуги по диагностированию ГРП, ШРП, подземных газопроводов и обследованию дюкеров</t>
  </si>
  <si>
    <t>1.5.4.5.3.</t>
  </si>
  <si>
    <t>услуги по регистрации объектов газораспределения</t>
  </si>
  <si>
    <t>1.5.4.5.4.</t>
  </si>
  <si>
    <t>охрана труда, подготовка кадров</t>
  </si>
  <si>
    <t>канцелярские и почтово-телеграфные расходы</t>
  </si>
  <si>
    <t>НИОКР</t>
  </si>
  <si>
    <t>1.5.6.5.</t>
  </si>
  <si>
    <t>затраты по оплате услуг по транспортировке транзитных потоков газа</t>
  </si>
  <si>
    <t>1.5.6.6.</t>
  </si>
  <si>
    <t>Проценты по целевым краткосрочным кредитам</t>
  </si>
  <si>
    <t>Резерв по сомнительным долгам</t>
  </si>
  <si>
    <t>3.5.</t>
  </si>
  <si>
    <t>Потребность в прибыли до налогообложения:</t>
  </si>
  <si>
    <t>4.1.1.</t>
  </si>
  <si>
    <t>4.1.2.</t>
  </si>
  <si>
    <t>4.1.3.</t>
  </si>
  <si>
    <t>Дивиденды</t>
  </si>
  <si>
    <t>4.1.4.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</si>
  <si>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</si>
  <si>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560</t>
  </si>
  <si>
    <t>Количество газорегуляторных пунктов</t>
  </si>
  <si>
    <t>от 10% до 43%</t>
  </si>
  <si>
    <t>Приложение 2 Форма 7</t>
  </si>
  <si>
    <r>
      <t xml:space="preserve">Информация об объемах транспортировки газа </t>
    </r>
    <r>
      <rPr>
        <b/>
        <u val="single"/>
        <sz val="12"/>
        <rFont val="Times New Roman"/>
        <family val="1"/>
      </rPr>
      <t>АО "Омскгазстройэксплуатация"</t>
    </r>
    <r>
      <rPr>
        <b/>
        <sz val="12"/>
        <rFont val="Times New Roman"/>
        <family val="1"/>
      </rPr>
      <t xml:space="preserve"> </t>
    </r>
  </si>
  <si>
    <r>
      <t xml:space="preserve">на 2019 год в сфере оказания услуг по транспортировке газа по газораспределительным сетям 
(с детализацией по группам газопотребления) на территории </t>
    </r>
    <r>
      <rPr>
        <b/>
        <u val="single"/>
        <sz val="12"/>
        <rFont val="Times New Roman"/>
        <family val="1"/>
      </rPr>
      <t>Омской области</t>
    </r>
  </si>
  <si>
    <t>Вид тарифа</t>
  </si>
  <si>
    <t>Объем газа, тыс.м3</t>
  </si>
  <si>
    <t>Дифференцированный тариф всего, в том числе:</t>
  </si>
  <si>
    <t>-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</si>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</sst>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@"/>
    <numFmt numFmtId="167" formatCode="#,##0.00_ ;\-#,##0.00\ "/>
    <numFmt numFmtId="168" formatCode="#,##0"/>
    <numFmt numFmtId="169" formatCode="#,##0.0"/>
    <numFmt numFmtId="170" formatCode="#,##0.000"/>
    <numFmt numFmtId="171" formatCode="#,##0_ ;\-#,##0\ "/>
  </numFmts>
  <fonts count="10">
    <font>
      <sz val="10"/>
      <name val="Arial Cyr"/>
      <family val="2"/>
    </font>
    <font>
      <sz val="10"/>
      <name val="Arial"/>
      <family val="0"/>
    </font>
    <font>
      <sz val="9"/>
      <name val="Tahoma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0" borderId="0" applyFill="0" applyBorder="0">
      <alignment horizontal="right"/>
      <protection/>
    </xf>
    <xf numFmtId="164" fontId="3" fillId="0" borderId="0">
      <alignment/>
      <protection/>
    </xf>
    <xf numFmtId="164" fontId="3" fillId="0" borderId="0">
      <alignment/>
      <protection/>
    </xf>
    <xf numFmtId="166" fontId="2" fillId="0" borderId="0" applyFill="0" applyBorder="0">
      <alignment vertical="top"/>
      <protection/>
    </xf>
    <xf numFmtId="164" fontId="0" fillId="0" borderId="0" applyNumberFormat="0" applyFill="0" applyBorder="0" applyAlignment="0" applyProtection="0"/>
    <xf numFmtId="164" fontId="1" fillId="0" borderId="0">
      <alignment/>
      <protection/>
    </xf>
  </cellStyleXfs>
  <cellXfs count="50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 wrapText="1"/>
    </xf>
    <xf numFmtId="164" fontId="4" fillId="0" borderId="0" xfId="0" applyFont="1" applyAlignment="1">
      <alignment/>
    </xf>
    <xf numFmtId="166" fontId="4" fillId="0" borderId="0" xfId="0" applyNumberFormat="1" applyFont="1" applyAlignment="1">
      <alignment/>
    </xf>
    <xf numFmtId="164" fontId="4" fillId="2" borderId="0" xfId="0" applyFont="1" applyFill="1" applyAlignment="1">
      <alignment horizontal="right"/>
    </xf>
    <xf numFmtId="164" fontId="4" fillId="0" borderId="0" xfId="0" applyFont="1" applyAlignment="1">
      <alignment horizontal="right"/>
    </xf>
    <xf numFmtId="164" fontId="4" fillId="0" borderId="0" xfId="24" applyNumberFormat="1" applyFont="1" applyFill="1" applyBorder="1" applyAlignment="1" applyProtection="1">
      <alignment vertical="center" wrapText="1"/>
      <protection/>
    </xf>
    <xf numFmtId="165" fontId="4" fillId="0" borderId="0" xfId="0" applyNumberFormat="1" applyFont="1" applyAlignment="1">
      <alignment horizontal="right" wrapText="1"/>
    </xf>
    <xf numFmtId="164" fontId="5" fillId="0" borderId="0" xfId="0" applyFont="1" applyAlignment="1">
      <alignment horizontal="right"/>
    </xf>
    <xf numFmtId="164" fontId="6" fillId="0" borderId="0" xfId="0" applyFont="1" applyBorder="1" applyAlignment="1">
      <alignment horizontal="center" wrapText="1"/>
    </xf>
    <xf numFmtId="164" fontId="6" fillId="0" borderId="0" xfId="0" applyFont="1" applyAlignment="1">
      <alignment wrapText="1"/>
    </xf>
    <xf numFmtId="164" fontId="8" fillId="0" borderId="0" xfId="0" applyFont="1" applyBorder="1" applyAlignment="1">
      <alignment horizontal="center" vertical="top" wrapText="1"/>
    </xf>
    <xf numFmtId="164" fontId="4" fillId="0" borderId="0" xfId="0" applyFont="1" applyAlignment="1">
      <alignment vertical="top" wrapText="1"/>
    </xf>
    <xf numFmtId="164" fontId="6" fillId="0" borderId="0" xfId="0" applyFont="1" applyBorder="1" applyAlignment="1">
      <alignment horizontal="center" vertical="center" wrapText="1"/>
    </xf>
    <xf numFmtId="164" fontId="6" fillId="0" borderId="0" xfId="0" applyFont="1" applyAlignment="1">
      <alignment vertical="center" wrapText="1"/>
    </xf>
    <xf numFmtId="166" fontId="4" fillId="0" borderId="1" xfId="25" applyNumberFormat="1" applyFont="1" applyFill="1" applyBorder="1" applyAlignment="1" applyProtection="1">
      <alignment horizontal="center" vertical="center" wrapText="1"/>
      <protection/>
    </xf>
    <xf numFmtId="164" fontId="4" fillId="0" borderId="1" xfId="25" applyNumberFormat="1" applyFont="1" applyFill="1" applyBorder="1" applyAlignment="1" applyProtection="1">
      <alignment horizontal="center" vertical="center" wrapText="1"/>
      <protection/>
    </xf>
    <xf numFmtId="165" fontId="4" fillId="0" borderId="1" xfId="25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Alignment="1">
      <alignment horizontal="center" wrapText="1"/>
    </xf>
    <xf numFmtId="166" fontId="9" fillId="0" borderId="1" xfId="25" applyNumberFormat="1" applyFont="1" applyFill="1" applyBorder="1" applyAlignment="1" applyProtection="1">
      <alignment horizontal="center" vertical="center" wrapText="1"/>
      <protection/>
    </xf>
    <xf numFmtId="164" fontId="9" fillId="0" borderId="1" xfId="25" applyNumberFormat="1" applyFont="1" applyFill="1" applyBorder="1" applyAlignment="1" applyProtection="1">
      <alignment horizontal="left" vertical="center" wrapText="1"/>
      <protection/>
    </xf>
    <xf numFmtId="165" fontId="9" fillId="0" borderId="1" xfId="25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Alignment="1">
      <alignment wrapText="1"/>
    </xf>
    <xf numFmtId="166" fontId="4" fillId="0" borderId="1" xfId="23" applyNumberFormat="1" applyFont="1" applyFill="1" applyBorder="1" applyAlignment="1" applyProtection="1">
      <alignment horizontal="center" vertical="center" wrapText="1"/>
      <protection/>
    </xf>
    <xf numFmtId="167" fontId="9" fillId="0" borderId="1" xfId="23" applyNumberFormat="1" applyFont="1" applyFill="1" applyBorder="1" applyAlignment="1" applyProtection="1">
      <alignment horizontal="center" vertical="center" wrapText="1"/>
      <protection/>
    </xf>
    <xf numFmtId="165" fontId="4" fillId="0" borderId="0" xfId="0" applyNumberFormat="1" applyFont="1" applyAlignment="1">
      <alignment wrapText="1"/>
    </xf>
    <xf numFmtId="164" fontId="9" fillId="0" borderId="1" xfId="25" applyNumberFormat="1" applyFont="1" applyFill="1" applyBorder="1" applyAlignment="1" applyProtection="1">
      <alignment vertical="center" wrapText="1"/>
      <protection/>
    </xf>
    <xf numFmtId="164" fontId="4" fillId="0" borderId="1" xfId="25" applyNumberFormat="1" applyFont="1" applyFill="1" applyBorder="1" applyAlignment="1" applyProtection="1">
      <alignment horizontal="left" vertical="center" wrapText="1" indent="1"/>
      <protection/>
    </xf>
    <xf numFmtId="167" fontId="4" fillId="0" borderId="1" xfId="23" applyNumberFormat="1" applyFont="1" applyFill="1" applyBorder="1" applyAlignment="1" applyProtection="1">
      <alignment horizontal="center" vertical="center" wrapText="1"/>
      <protection/>
    </xf>
    <xf numFmtId="164" fontId="4" fillId="0" borderId="1" xfId="25" applyNumberFormat="1" applyFont="1" applyFill="1" applyBorder="1" applyAlignment="1" applyProtection="1">
      <alignment vertical="center" wrapText="1"/>
      <protection/>
    </xf>
    <xf numFmtId="164" fontId="4" fillId="0" borderId="1" xfId="25" applyNumberFormat="1" applyFont="1" applyFill="1" applyBorder="1" applyAlignment="1" applyProtection="1">
      <alignment horizontal="left" vertical="center" wrapText="1"/>
      <protection/>
    </xf>
    <xf numFmtId="166" fontId="9" fillId="0" borderId="1" xfId="23" applyNumberFormat="1" applyFont="1" applyFill="1" applyBorder="1" applyAlignment="1" applyProtection="1">
      <alignment horizontal="center" vertical="center" wrapText="1"/>
      <protection/>
    </xf>
    <xf numFmtId="168" fontId="4" fillId="0" borderId="1" xfId="23" applyNumberFormat="1" applyFont="1" applyFill="1" applyBorder="1" applyAlignment="1" applyProtection="1">
      <alignment horizontal="center" vertical="center" wrapText="1"/>
      <protection/>
    </xf>
    <xf numFmtId="165" fontId="4" fillId="0" borderId="1" xfId="23" applyNumberFormat="1" applyFont="1" applyFill="1" applyBorder="1" applyAlignment="1" applyProtection="1">
      <alignment horizontal="center" vertical="center" wrapText="1"/>
      <protection/>
    </xf>
    <xf numFmtId="169" fontId="4" fillId="0" borderId="1" xfId="23" applyNumberFormat="1" applyFont="1" applyFill="1" applyBorder="1" applyAlignment="1" applyProtection="1">
      <alignment horizontal="center" vertical="center" wrapText="1"/>
      <protection/>
    </xf>
    <xf numFmtId="168" fontId="4" fillId="2" borderId="1" xfId="23" applyNumberFormat="1" applyFont="1" applyFill="1" applyBorder="1" applyAlignment="1" applyProtection="1">
      <alignment horizontal="center" vertical="center" wrapText="1"/>
      <protection/>
    </xf>
    <xf numFmtId="164" fontId="4" fillId="0" borderId="1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4" fillId="0" borderId="1" xfId="0" applyFont="1" applyBorder="1" applyAlignment="1">
      <alignment horizontal="center" wrapText="1"/>
    </xf>
    <xf numFmtId="166" fontId="4" fillId="0" borderId="1" xfId="25" applyNumberFormat="1" applyFont="1" applyFill="1" applyBorder="1" applyAlignment="1" applyProtection="1">
      <alignment horizontal="left" vertical="center" wrapText="1"/>
      <protection/>
    </xf>
    <xf numFmtId="170" fontId="4" fillId="0" borderId="1" xfId="25" applyNumberFormat="1" applyFont="1" applyFill="1" applyBorder="1" applyAlignment="1" applyProtection="1">
      <alignment horizontal="center" vertical="center" wrapText="1"/>
      <protection/>
    </xf>
    <xf numFmtId="166" fontId="9" fillId="0" borderId="1" xfId="25" applyNumberFormat="1" applyFont="1" applyFill="1" applyBorder="1" applyAlignment="1" applyProtection="1">
      <alignment horizontal="left" vertical="center" wrapText="1"/>
      <protection/>
    </xf>
    <xf numFmtId="170" fontId="9" fillId="0" borderId="1" xfId="25" applyNumberFormat="1" applyFont="1" applyFill="1" applyBorder="1" applyAlignment="1" applyProtection="1">
      <alignment horizontal="center" vertical="center" wrapText="1"/>
      <protection/>
    </xf>
    <xf numFmtId="164" fontId="4" fillId="0" borderId="1" xfId="25" applyNumberFormat="1" applyFont="1" applyFill="1" applyBorder="1" applyAlignment="1" applyProtection="1">
      <alignment horizontal="left" vertical="center" wrapText="1" indent="2"/>
      <protection/>
    </xf>
    <xf numFmtId="164" fontId="9" fillId="0" borderId="0" xfId="0" applyFont="1" applyAlignment="1">
      <alignment wrapText="1"/>
    </xf>
    <xf numFmtId="164" fontId="9" fillId="0" borderId="1" xfId="0" applyFont="1" applyBorder="1" applyAlignment="1">
      <alignment wrapText="1"/>
    </xf>
    <xf numFmtId="171" fontId="4" fillId="0" borderId="1" xfId="23" applyNumberFormat="1" applyFont="1" applyFill="1" applyBorder="1" applyAlignment="1" applyProtection="1">
      <alignment horizontal="center" vertical="center" wrapText="1"/>
      <protection/>
    </xf>
    <xf numFmtId="166" fontId="4" fillId="2" borderId="1" xfId="23" applyNumberFormat="1" applyFont="1" applyFill="1" applyBorder="1" applyAlignment="1" applyProtection="1">
      <alignment horizontal="center" vertical="center" wrapText="1"/>
      <protection/>
    </xf>
    <xf numFmtId="166" fontId="4" fillId="0" borderId="1" xfId="25" applyNumberFormat="1" applyFont="1" applyFill="1" applyBorder="1" applyAlignment="1" applyProtection="1">
      <alignment horizontal="left" vertical="center" wrapText="1" inden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Значение_GRO.2008" xfId="20"/>
    <cellStyle name="Обычный 2" xfId="21"/>
    <cellStyle name="Обычный 3" xfId="22"/>
    <cellStyle name="Обычный_GRO.2008" xfId="23"/>
    <cellStyle name="Обычный_ФАКТ 2 2" xfId="24"/>
    <cellStyle name="Обычный_Шаблон(газ) 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0"/>
  <sheetViews>
    <sheetView zoomScale="90" zoomScaleNormal="90" workbookViewId="0" topLeftCell="A1">
      <selection activeCell="H8" sqref="H8"/>
    </sheetView>
  </sheetViews>
  <sheetFormatPr defaultColWidth="9.00390625" defaultRowHeight="12.75"/>
  <cols>
    <col min="1" max="1" width="8.75390625" style="0" customWidth="1"/>
    <col min="2" max="2" width="67.625" style="1" customWidth="1"/>
    <col min="3" max="3" width="11.25390625" style="0" customWidth="1"/>
    <col min="4" max="4" width="18.625" style="2" customWidth="1"/>
    <col min="5" max="5" width="14.625" style="0" customWidth="1"/>
  </cols>
  <sheetData>
    <row r="1" spans="1:6" s="7" customFormat="1" ht="13.5" customHeight="1">
      <c r="A1" s="3"/>
      <c r="B1" s="4"/>
      <c r="C1" s="4"/>
      <c r="D1" s="5" t="s">
        <v>0</v>
      </c>
      <c r="E1" s="4"/>
      <c r="F1" s="6"/>
    </row>
    <row r="2" spans="1:6" s="7" customFormat="1" ht="13.5" customHeight="1">
      <c r="A2" s="3"/>
      <c r="B2" s="4"/>
      <c r="C2" s="4"/>
      <c r="D2" s="5" t="s">
        <v>1</v>
      </c>
      <c r="E2" s="4"/>
      <c r="F2" s="6"/>
    </row>
    <row r="3" spans="1:6" s="7" customFormat="1" ht="13.5" customHeight="1">
      <c r="A3" s="3"/>
      <c r="B3" s="4"/>
      <c r="C3" s="4"/>
      <c r="D3" s="5" t="s">
        <v>2</v>
      </c>
      <c r="E3" s="4"/>
      <c r="F3" s="6"/>
    </row>
    <row r="4" spans="1:6" s="7" customFormat="1" ht="12.75">
      <c r="A4" s="3"/>
      <c r="B4" s="4"/>
      <c r="C4" s="4"/>
      <c r="D4" s="8"/>
      <c r="E4" s="4"/>
      <c r="F4" s="9"/>
    </row>
    <row r="5" spans="1:6" s="7" customFormat="1" ht="30" customHeight="1">
      <c r="A5" s="10" t="s">
        <v>3</v>
      </c>
      <c r="B5" s="10"/>
      <c r="C5" s="10"/>
      <c r="D5" s="10"/>
      <c r="E5" s="11"/>
      <c r="F5" s="11"/>
    </row>
    <row r="6" spans="1:6" s="7" customFormat="1" ht="12.75" customHeight="1">
      <c r="A6" s="12" t="s">
        <v>4</v>
      </c>
      <c r="B6" s="12"/>
      <c r="C6" s="12"/>
      <c r="D6" s="12"/>
      <c r="E6" s="13"/>
      <c r="F6" s="13"/>
    </row>
    <row r="7" spans="1:6" s="7" customFormat="1" ht="15.75" customHeight="1">
      <c r="A7" s="14" t="s">
        <v>5</v>
      </c>
      <c r="B7" s="14"/>
      <c r="C7" s="14"/>
      <c r="D7" s="14"/>
      <c r="E7" s="15"/>
      <c r="F7" s="15"/>
    </row>
    <row r="9" spans="1:4" s="19" customFormat="1" ht="12.75">
      <c r="A9" s="16" t="s">
        <v>6</v>
      </c>
      <c r="B9" s="17" t="s">
        <v>7</v>
      </c>
      <c r="C9" s="16" t="s">
        <v>8</v>
      </c>
      <c r="D9" s="18" t="s">
        <v>9</v>
      </c>
    </row>
    <row r="10" spans="1:4" s="19" customFormat="1" ht="12.75">
      <c r="A10" s="16" t="s">
        <v>10</v>
      </c>
      <c r="B10" s="17">
        <v>2</v>
      </c>
      <c r="C10" s="16" t="s">
        <v>11</v>
      </c>
      <c r="D10" s="18" t="s">
        <v>12</v>
      </c>
    </row>
    <row r="11" spans="1:4" s="23" customFormat="1" ht="12.75">
      <c r="A11" s="20" t="s">
        <v>10</v>
      </c>
      <c r="B11" s="21" t="s">
        <v>13</v>
      </c>
      <c r="C11" s="16" t="s">
        <v>14</v>
      </c>
      <c r="D11" s="22">
        <f>D12+D13+D14+D21+D24</f>
        <v>118412.69547</v>
      </c>
    </row>
    <row r="12" spans="1:5" s="23" customFormat="1" ht="12.75">
      <c r="A12" s="20" t="s">
        <v>15</v>
      </c>
      <c r="B12" s="21" t="s">
        <v>16</v>
      </c>
      <c r="C12" s="24" t="s">
        <v>14</v>
      </c>
      <c r="D12" s="25">
        <v>5452.84</v>
      </c>
      <c r="E12" s="26"/>
    </row>
    <row r="13" spans="1:4" s="23" customFormat="1" ht="12.75">
      <c r="A13" s="20" t="s">
        <v>17</v>
      </c>
      <c r="B13" s="21" t="s">
        <v>18</v>
      </c>
      <c r="C13" s="24" t="s">
        <v>14</v>
      </c>
      <c r="D13" s="25">
        <v>1646.76</v>
      </c>
    </row>
    <row r="14" spans="1:4" s="23" customFormat="1" ht="12.75">
      <c r="A14" s="20" t="s">
        <v>19</v>
      </c>
      <c r="B14" s="27" t="s">
        <v>20</v>
      </c>
      <c r="C14" s="24" t="s">
        <v>14</v>
      </c>
      <c r="D14" s="25">
        <f>SUM(D15:D20)</f>
        <v>8550.66</v>
      </c>
    </row>
    <row r="15" spans="1:4" s="23" customFormat="1" ht="12.75">
      <c r="A15" s="16" t="s">
        <v>21</v>
      </c>
      <c r="B15" s="28" t="s">
        <v>22</v>
      </c>
      <c r="C15" s="24" t="s">
        <v>14</v>
      </c>
      <c r="D15" s="29">
        <v>934</v>
      </c>
    </row>
    <row r="16" spans="1:4" s="23" customFormat="1" ht="12.75">
      <c r="A16" s="16" t="s">
        <v>23</v>
      </c>
      <c r="B16" s="28" t="s">
        <v>24</v>
      </c>
      <c r="C16" s="24" t="s">
        <v>14</v>
      </c>
      <c r="D16" s="29">
        <v>48.72</v>
      </c>
    </row>
    <row r="17" spans="1:4" s="23" customFormat="1" ht="12.75">
      <c r="A17" s="16" t="s">
        <v>25</v>
      </c>
      <c r="B17" s="28" t="s">
        <v>26</v>
      </c>
      <c r="C17" s="24" t="s">
        <v>14</v>
      </c>
      <c r="D17" s="29">
        <v>4571.82</v>
      </c>
    </row>
    <row r="18" spans="1:4" s="23" customFormat="1" ht="12.75">
      <c r="A18" s="16" t="s">
        <v>27</v>
      </c>
      <c r="B18" s="28" t="s">
        <v>28</v>
      </c>
      <c r="C18" s="24" t="s">
        <v>14</v>
      </c>
      <c r="D18" s="29">
        <v>122.3</v>
      </c>
    </row>
    <row r="19" spans="1:4" s="23" customFormat="1" ht="12.75">
      <c r="A19" s="16" t="s">
        <v>29</v>
      </c>
      <c r="B19" s="28" t="s">
        <v>30</v>
      </c>
      <c r="C19" s="24" t="s">
        <v>14</v>
      </c>
      <c r="D19" s="29">
        <v>87.47</v>
      </c>
    </row>
    <row r="20" spans="1:4" s="23" customFormat="1" ht="12.75">
      <c r="A20" s="16" t="s">
        <v>31</v>
      </c>
      <c r="B20" s="28" t="s">
        <v>32</v>
      </c>
      <c r="C20" s="24" t="s">
        <v>14</v>
      </c>
      <c r="D20" s="29">
        <v>2786.35</v>
      </c>
    </row>
    <row r="21" spans="1:4" s="23" customFormat="1" ht="12.75">
      <c r="A21" s="20" t="s">
        <v>33</v>
      </c>
      <c r="B21" s="27" t="s">
        <v>34</v>
      </c>
      <c r="C21" s="24" t="s">
        <v>14</v>
      </c>
      <c r="D21" s="25">
        <v>23279.83</v>
      </c>
    </row>
    <row r="22" spans="1:4" s="23" customFormat="1" ht="12.75">
      <c r="A22" s="16" t="s">
        <v>35</v>
      </c>
      <c r="B22" s="28" t="s">
        <v>36</v>
      </c>
      <c r="C22" s="24" t="s">
        <v>14</v>
      </c>
      <c r="D22" s="29">
        <v>23279.83</v>
      </c>
    </row>
    <row r="23" spans="1:4" s="23" customFormat="1" ht="12.75">
      <c r="A23" s="16" t="s">
        <v>37</v>
      </c>
      <c r="B23" s="28" t="s">
        <v>38</v>
      </c>
      <c r="C23" s="24" t="s">
        <v>14</v>
      </c>
      <c r="D23" s="29">
        <v>0</v>
      </c>
    </row>
    <row r="24" spans="1:4" s="23" customFormat="1" ht="12.75">
      <c r="A24" s="20" t="s">
        <v>39</v>
      </c>
      <c r="B24" s="27" t="s">
        <v>40</v>
      </c>
      <c r="C24" s="24" t="s">
        <v>14</v>
      </c>
      <c r="D24" s="25">
        <f>D25+D33+D36+D40+D41+D46</f>
        <v>79482.60547</v>
      </c>
    </row>
    <row r="25" spans="1:4" s="23" customFormat="1" ht="12.75">
      <c r="A25" s="20" t="s">
        <v>41</v>
      </c>
      <c r="B25" s="21" t="s">
        <v>42</v>
      </c>
      <c r="C25" s="24" t="s">
        <v>14</v>
      </c>
      <c r="D25" s="25">
        <f>SUM(D26:D32)</f>
        <v>45223.759999999995</v>
      </c>
    </row>
    <row r="26" spans="1:4" s="23" customFormat="1" ht="12.75">
      <c r="A26" s="16" t="s">
        <v>43</v>
      </c>
      <c r="B26" s="28" t="s">
        <v>44</v>
      </c>
      <c r="C26" s="24" t="s">
        <v>14</v>
      </c>
      <c r="D26" s="29">
        <v>27.84</v>
      </c>
    </row>
    <row r="27" spans="1:4" s="23" customFormat="1" ht="12.75">
      <c r="A27" s="16" t="s">
        <v>45</v>
      </c>
      <c r="B27" s="28" t="s">
        <v>46</v>
      </c>
      <c r="C27" s="24" t="s">
        <v>14</v>
      </c>
      <c r="D27" s="29">
        <v>25.17</v>
      </c>
    </row>
    <row r="28" spans="1:4" s="23" customFormat="1" ht="12.75">
      <c r="A28" s="16" t="s">
        <v>47</v>
      </c>
      <c r="B28" s="28" t="s">
        <v>48</v>
      </c>
      <c r="C28" s="24" t="s">
        <v>14</v>
      </c>
      <c r="D28" s="29">
        <v>22.01</v>
      </c>
    </row>
    <row r="29" spans="1:4" s="23" customFormat="1" ht="12.75">
      <c r="A29" s="16" t="s">
        <v>49</v>
      </c>
      <c r="B29" s="28" t="s">
        <v>50</v>
      </c>
      <c r="C29" s="24" t="s">
        <v>14</v>
      </c>
      <c r="D29" s="29">
        <v>1.25</v>
      </c>
    </row>
    <row r="30" spans="1:4" s="23" customFormat="1" ht="12.75">
      <c r="A30" s="16" t="s">
        <v>51</v>
      </c>
      <c r="B30" s="28" t="s">
        <v>52</v>
      </c>
      <c r="C30" s="24" t="s">
        <v>14</v>
      </c>
      <c r="D30" s="29">
        <v>40520.82</v>
      </c>
    </row>
    <row r="31" spans="1:4" s="23" customFormat="1" ht="12.75">
      <c r="A31" s="16" t="s">
        <v>53</v>
      </c>
      <c r="B31" s="28" t="s">
        <v>54</v>
      </c>
      <c r="C31" s="24" t="s">
        <v>14</v>
      </c>
      <c r="D31" s="29">
        <v>1000</v>
      </c>
    </row>
    <row r="32" spans="1:4" s="23" customFormat="1" ht="12.75">
      <c r="A32" s="16" t="s">
        <v>55</v>
      </c>
      <c r="B32" s="28" t="s">
        <v>56</v>
      </c>
      <c r="C32" s="24" t="s">
        <v>14</v>
      </c>
      <c r="D32" s="29">
        <v>3626.67</v>
      </c>
    </row>
    <row r="33" spans="1:4" s="23" customFormat="1" ht="12.75">
      <c r="A33" s="20" t="s">
        <v>57</v>
      </c>
      <c r="B33" s="21" t="s">
        <v>58</v>
      </c>
      <c r="C33" s="24" t="s">
        <v>14</v>
      </c>
      <c r="D33" s="25">
        <f>SUM(D34:D35)</f>
        <v>3197.21</v>
      </c>
    </row>
    <row r="34" spans="1:4" s="23" customFormat="1" ht="12.75">
      <c r="A34" s="16" t="s">
        <v>59</v>
      </c>
      <c r="B34" s="28" t="s">
        <v>60</v>
      </c>
      <c r="C34" s="24" t="s">
        <v>14</v>
      </c>
      <c r="D34" s="29">
        <v>3185.45</v>
      </c>
    </row>
    <row r="35" spans="1:4" s="23" customFormat="1" ht="12.75">
      <c r="A35" s="16" t="s">
        <v>61</v>
      </c>
      <c r="B35" s="28" t="s">
        <v>62</v>
      </c>
      <c r="C35" s="24" t="s">
        <v>14</v>
      </c>
      <c r="D35" s="29">
        <f>4.64+7.12</f>
        <v>11.76</v>
      </c>
    </row>
    <row r="36" spans="1:4" s="23" customFormat="1" ht="12.75">
      <c r="A36" s="20" t="s">
        <v>63</v>
      </c>
      <c r="B36" s="21" t="s">
        <v>64</v>
      </c>
      <c r="C36" s="24" t="s">
        <v>14</v>
      </c>
      <c r="D36" s="25">
        <f>SUM(D37:D39)</f>
        <v>142.83999999999997</v>
      </c>
    </row>
    <row r="37" spans="1:4" s="23" customFormat="1" ht="12.75">
      <c r="A37" s="16" t="s">
        <v>65</v>
      </c>
      <c r="B37" s="28" t="s">
        <v>66</v>
      </c>
      <c r="C37" s="24" t="s">
        <v>14</v>
      </c>
      <c r="D37" s="29">
        <v>136.42</v>
      </c>
    </row>
    <row r="38" spans="1:4" s="23" customFormat="1" ht="12.75">
      <c r="A38" s="16" t="s">
        <v>67</v>
      </c>
      <c r="B38" s="28" t="s">
        <v>68</v>
      </c>
      <c r="C38" s="24" t="s">
        <v>14</v>
      </c>
      <c r="D38" s="29" t="s">
        <v>69</v>
      </c>
    </row>
    <row r="39" spans="1:4" s="23" customFormat="1" ht="12.75">
      <c r="A39" s="16" t="s">
        <v>70</v>
      </c>
      <c r="B39" s="28" t="s">
        <v>71</v>
      </c>
      <c r="C39" s="24" t="s">
        <v>14</v>
      </c>
      <c r="D39" s="29">
        <v>6.42</v>
      </c>
    </row>
    <row r="40" spans="1:4" s="23" customFormat="1" ht="12.75">
      <c r="A40" s="20" t="s">
        <v>72</v>
      </c>
      <c r="B40" s="21" t="s">
        <v>73</v>
      </c>
      <c r="C40" s="24" t="s">
        <v>14</v>
      </c>
      <c r="D40" s="25">
        <v>20877.91</v>
      </c>
    </row>
    <row r="41" spans="1:4" s="23" customFormat="1" ht="12.75">
      <c r="A41" s="20" t="s">
        <v>74</v>
      </c>
      <c r="B41" s="21" t="s">
        <v>75</v>
      </c>
      <c r="C41" s="24" t="s">
        <v>14</v>
      </c>
      <c r="D41" s="25">
        <f>SUM(D42:D45)</f>
        <v>9897.56547</v>
      </c>
    </row>
    <row r="42" spans="1:4" s="23" customFormat="1" ht="12.75">
      <c r="A42" s="16" t="s">
        <v>76</v>
      </c>
      <c r="B42" s="28" t="s">
        <v>77</v>
      </c>
      <c r="C42" s="24" t="s">
        <v>14</v>
      </c>
      <c r="D42" s="29">
        <v>9822.68547</v>
      </c>
    </row>
    <row r="43" spans="1:4" s="23" customFormat="1" ht="12.75">
      <c r="A43" s="16" t="s">
        <v>78</v>
      </c>
      <c r="B43" s="28" t="s">
        <v>79</v>
      </c>
      <c r="C43" s="24" t="s">
        <v>14</v>
      </c>
      <c r="D43" s="29">
        <v>2.2</v>
      </c>
    </row>
    <row r="44" spans="1:4" s="23" customFormat="1" ht="12.75">
      <c r="A44" s="16" t="s">
        <v>80</v>
      </c>
      <c r="B44" s="28" t="s">
        <v>81</v>
      </c>
      <c r="C44" s="24" t="s">
        <v>14</v>
      </c>
      <c r="D44" s="29">
        <v>72.68</v>
      </c>
    </row>
    <row r="45" spans="1:4" s="23" customFormat="1" ht="12.75">
      <c r="A45" s="16" t="s">
        <v>82</v>
      </c>
      <c r="B45" s="28" t="s">
        <v>83</v>
      </c>
      <c r="C45" s="24" t="s">
        <v>14</v>
      </c>
      <c r="D45" s="29">
        <v>0</v>
      </c>
    </row>
    <row r="46" spans="1:4" s="23" customFormat="1" ht="12.75">
      <c r="A46" s="20" t="s">
        <v>84</v>
      </c>
      <c r="B46" s="21" t="s">
        <v>85</v>
      </c>
      <c r="C46" s="24" t="s">
        <v>14</v>
      </c>
      <c r="D46" s="25">
        <f>SUM(D47:D50)</f>
        <v>143.32</v>
      </c>
    </row>
    <row r="47" spans="1:4" s="23" customFormat="1" ht="12.75">
      <c r="A47" s="16" t="s">
        <v>86</v>
      </c>
      <c r="B47" s="28" t="s">
        <v>87</v>
      </c>
      <c r="C47" s="24" t="s">
        <v>14</v>
      </c>
      <c r="D47" s="29">
        <v>15.51</v>
      </c>
    </row>
    <row r="48" spans="1:4" s="23" customFormat="1" ht="12.75">
      <c r="A48" s="16" t="s">
        <v>88</v>
      </c>
      <c r="B48" s="28" t="s">
        <v>89</v>
      </c>
      <c r="C48" s="24" t="s">
        <v>14</v>
      </c>
      <c r="D48" s="29">
        <v>59.49</v>
      </c>
    </row>
    <row r="49" spans="1:4" s="23" customFormat="1" ht="12.75">
      <c r="A49" s="16" t="s">
        <v>90</v>
      </c>
      <c r="B49" s="28" t="s">
        <v>91</v>
      </c>
      <c r="C49" s="24" t="s">
        <v>14</v>
      </c>
      <c r="D49" s="29">
        <f>26.05-0.25</f>
        <v>25.8</v>
      </c>
    </row>
    <row r="50" spans="1:4" s="23" customFormat="1" ht="12.75">
      <c r="A50" s="16" t="s">
        <v>92</v>
      </c>
      <c r="B50" s="28" t="s">
        <v>93</v>
      </c>
      <c r="C50" s="24" t="s">
        <v>14</v>
      </c>
      <c r="D50" s="29">
        <f>42.27+0.25</f>
        <v>42.52</v>
      </c>
    </row>
    <row r="51" spans="1:4" s="23" customFormat="1" ht="12.75">
      <c r="A51" s="20" t="s">
        <v>94</v>
      </c>
      <c r="B51" s="27" t="s">
        <v>95</v>
      </c>
      <c r="C51" s="24" t="s">
        <v>14</v>
      </c>
      <c r="D51" s="25">
        <v>394.44</v>
      </c>
    </row>
    <row r="52" spans="1:4" s="23" customFormat="1" ht="12.75">
      <c r="A52" s="20" t="s">
        <v>11</v>
      </c>
      <c r="B52" s="27" t="s">
        <v>96</v>
      </c>
      <c r="C52" s="24" t="s">
        <v>14</v>
      </c>
      <c r="D52" s="25">
        <f>SUM(D53:D56)</f>
        <v>1309.63</v>
      </c>
    </row>
    <row r="53" spans="1:4" s="23" customFormat="1" ht="12.75">
      <c r="A53" s="16" t="s">
        <v>97</v>
      </c>
      <c r="B53" s="30" t="s">
        <v>98</v>
      </c>
      <c r="C53" s="24" t="s">
        <v>14</v>
      </c>
      <c r="D53" s="29" t="s">
        <v>69</v>
      </c>
    </row>
    <row r="54" spans="1:4" s="23" customFormat="1" ht="12.75">
      <c r="A54" s="16" t="s">
        <v>99</v>
      </c>
      <c r="B54" s="30" t="s">
        <v>100</v>
      </c>
      <c r="C54" s="24" t="s">
        <v>14</v>
      </c>
      <c r="D54" s="29" t="s">
        <v>69</v>
      </c>
    </row>
    <row r="55" spans="1:4" s="23" customFormat="1" ht="12.75">
      <c r="A55" s="16" t="s">
        <v>101</v>
      </c>
      <c r="B55" s="30" t="s">
        <v>102</v>
      </c>
      <c r="C55" s="24" t="s">
        <v>14</v>
      </c>
      <c r="D55" s="29">
        <v>156.46</v>
      </c>
    </row>
    <row r="56" spans="1:4" s="23" customFormat="1" ht="12.75">
      <c r="A56" s="16" t="s">
        <v>103</v>
      </c>
      <c r="B56" s="30" t="s">
        <v>104</v>
      </c>
      <c r="C56" s="24" t="s">
        <v>14</v>
      </c>
      <c r="D56" s="29">
        <v>1153.17</v>
      </c>
    </row>
    <row r="57" spans="1:4" s="23" customFormat="1" ht="12.75">
      <c r="A57" s="20" t="s">
        <v>12</v>
      </c>
      <c r="B57" s="27" t="s">
        <v>105</v>
      </c>
      <c r="C57" s="24" t="s">
        <v>14</v>
      </c>
      <c r="D57" s="25" t="s">
        <v>69</v>
      </c>
    </row>
    <row r="58" spans="1:4" s="23" customFormat="1" ht="12.75">
      <c r="A58" s="16" t="s">
        <v>106</v>
      </c>
      <c r="B58" s="30" t="s">
        <v>107</v>
      </c>
      <c r="C58" s="24" t="s">
        <v>14</v>
      </c>
      <c r="D58" s="29" t="s">
        <v>69</v>
      </c>
    </row>
    <row r="59" spans="1:4" s="23" customFormat="1" ht="12.75">
      <c r="A59" s="16" t="s">
        <v>108</v>
      </c>
      <c r="B59" s="31" t="s">
        <v>109</v>
      </c>
      <c r="C59" s="24" t="s">
        <v>14</v>
      </c>
      <c r="D59" s="29" t="s">
        <v>69</v>
      </c>
    </row>
    <row r="60" spans="1:4" s="23" customFormat="1" ht="12.75">
      <c r="A60" s="16" t="s">
        <v>110</v>
      </c>
      <c r="B60" s="31" t="s">
        <v>111</v>
      </c>
      <c r="C60" s="24" t="s">
        <v>14</v>
      </c>
      <c r="D60" s="29" t="s">
        <v>69</v>
      </c>
    </row>
    <row r="61" spans="1:4" s="23" customFormat="1" ht="12.75">
      <c r="A61" s="20" t="s">
        <v>112</v>
      </c>
      <c r="B61" s="27" t="s">
        <v>113</v>
      </c>
      <c r="C61" s="24" t="s">
        <v>14</v>
      </c>
      <c r="D61" s="25">
        <v>39.12</v>
      </c>
    </row>
    <row r="62" spans="1:4" s="23" customFormat="1" ht="12.75">
      <c r="A62" s="20" t="s">
        <v>114</v>
      </c>
      <c r="B62" s="21" t="s">
        <v>115</v>
      </c>
      <c r="C62" s="24" t="s">
        <v>14</v>
      </c>
      <c r="D62" s="25">
        <f>364.04*304580.057/1000</f>
        <v>110879.32395028</v>
      </c>
    </row>
    <row r="63" spans="1:4" s="23" customFormat="1" ht="12.75" customHeight="1">
      <c r="A63" s="32" t="s">
        <v>116</v>
      </c>
      <c r="B63" s="32"/>
      <c r="C63" s="32"/>
      <c r="D63" s="32"/>
    </row>
    <row r="64" spans="1:4" s="23" customFormat="1" ht="12.75">
      <c r="A64" s="16" t="s">
        <v>10</v>
      </c>
      <c r="B64" s="31" t="s">
        <v>117</v>
      </c>
      <c r="C64" s="24" t="s">
        <v>118</v>
      </c>
      <c r="D64" s="33">
        <v>8</v>
      </c>
    </row>
    <row r="65" spans="1:4" s="23" customFormat="1" ht="12.75">
      <c r="A65" s="16" t="s">
        <v>94</v>
      </c>
      <c r="B65" s="31" t="s">
        <v>119</v>
      </c>
      <c r="C65" s="24" t="s">
        <v>120</v>
      </c>
      <c r="D65" s="34">
        <v>269.82</v>
      </c>
    </row>
    <row r="66" spans="1:4" s="23" customFormat="1" ht="12.75">
      <c r="A66" s="16" t="s">
        <v>11</v>
      </c>
      <c r="B66" s="31" t="s">
        <v>121</v>
      </c>
      <c r="C66" s="24" t="s">
        <v>122</v>
      </c>
      <c r="D66" s="35">
        <v>16.3</v>
      </c>
    </row>
    <row r="67" spans="1:4" s="23" customFormat="1" ht="12.75">
      <c r="A67" s="16" t="s">
        <v>12</v>
      </c>
      <c r="B67" s="31" t="s">
        <v>123</v>
      </c>
      <c r="C67" s="24" t="s">
        <v>124</v>
      </c>
      <c r="D67" s="36">
        <v>0</v>
      </c>
    </row>
    <row r="68" spans="1:4" s="23" customFormat="1" ht="12.75">
      <c r="A68" s="16" t="s">
        <v>112</v>
      </c>
      <c r="B68" s="31" t="s">
        <v>125</v>
      </c>
      <c r="C68" s="24" t="s">
        <v>126</v>
      </c>
      <c r="D68" s="36">
        <v>0</v>
      </c>
    </row>
    <row r="69" spans="1:4" s="23" customFormat="1" ht="12.75">
      <c r="A69" s="16" t="s">
        <v>114</v>
      </c>
      <c r="B69" s="31" t="s">
        <v>127</v>
      </c>
      <c r="C69" s="24" t="s">
        <v>124</v>
      </c>
      <c r="D69" s="34" t="s">
        <v>128</v>
      </c>
    </row>
    <row r="70" s="23" customFormat="1" ht="12.75">
      <c r="D70" s="26"/>
    </row>
    <row r="71" s="23" customFormat="1" ht="12.75">
      <c r="D71" s="26"/>
    </row>
    <row r="72" s="23" customFormat="1" ht="12.75">
      <c r="D72" s="26"/>
    </row>
    <row r="73" s="23" customFormat="1" ht="12.75">
      <c r="D73" s="26"/>
    </row>
    <row r="74" s="23" customFormat="1" ht="12.75">
      <c r="D74" s="26"/>
    </row>
    <row r="75" s="23" customFormat="1" ht="12.75">
      <c r="D75" s="26"/>
    </row>
    <row r="76" s="23" customFormat="1" ht="12.75">
      <c r="D76" s="26"/>
    </row>
    <row r="77" s="23" customFormat="1" ht="12.75">
      <c r="D77" s="26"/>
    </row>
    <row r="78" s="23" customFormat="1" ht="12.75">
      <c r="D78" s="26"/>
    </row>
    <row r="79" s="23" customFormat="1" ht="12.75">
      <c r="D79" s="26"/>
    </row>
    <row r="80" s="23" customFormat="1" ht="12.75">
      <c r="D80" s="26"/>
    </row>
    <row r="81" s="23" customFormat="1" ht="12.75">
      <c r="D81" s="26"/>
    </row>
    <row r="82" s="23" customFormat="1" ht="12.75">
      <c r="D82" s="26"/>
    </row>
    <row r="83" s="23" customFormat="1" ht="12.75">
      <c r="D83" s="26"/>
    </row>
    <row r="84" s="23" customFormat="1" ht="12.75">
      <c r="D84" s="26"/>
    </row>
    <row r="85" s="23" customFormat="1" ht="12.75">
      <c r="D85" s="26"/>
    </row>
    <row r="86" s="23" customFormat="1" ht="12.75">
      <c r="D86" s="26"/>
    </row>
    <row r="87" s="23" customFormat="1" ht="12.75">
      <c r="D87" s="26"/>
    </row>
    <row r="88" s="23" customFormat="1" ht="12.75">
      <c r="D88" s="26"/>
    </row>
    <row r="89" s="23" customFormat="1" ht="12.75">
      <c r="D89" s="26"/>
    </row>
    <row r="90" s="23" customFormat="1" ht="12.75">
      <c r="D90" s="26"/>
    </row>
    <row r="91" s="23" customFormat="1" ht="12.75">
      <c r="D91" s="26"/>
    </row>
    <row r="92" s="23" customFormat="1" ht="12.75">
      <c r="D92" s="26"/>
    </row>
    <row r="93" s="23" customFormat="1" ht="12.75">
      <c r="D93" s="26"/>
    </row>
    <row r="94" s="23" customFormat="1" ht="12.75">
      <c r="D94" s="26"/>
    </row>
    <row r="95" s="23" customFormat="1" ht="12.75">
      <c r="D95" s="26"/>
    </row>
    <row r="96" s="23" customFormat="1" ht="12.75">
      <c r="D96" s="26"/>
    </row>
    <row r="97" s="23" customFormat="1" ht="12.75">
      <c r="D97" s="26"/>
    </row>
    <row r="98" s="23" customFormat="1" ht="12.75">
      <c r="D98" s="26"/>
    </row>
    <row r="99" s="23" customFormat="1" ht="12.75">
      <c r="D99" s="26"/>
    </row>
    <row r="100" s="23" customFormat="1" ht="12.75">
      <c r="D100" s="26"/>
    </row>
    <row r="101" s="23" customFormat="1" ht="12.75">
      <c r="D101" s="26"/>
    </row>
    <row r="102" s="23" customFormat="1" ht="12.75">
      <c r="D102" s="26"/>
    </row>
    <row r="103" s="23" customFormat="1" ht="12.75">
      <c r="D103" s="26"/>
    </row>
    <row r="104" s="23" customFormat="1" ht="12.75">
      <c r="D104" s="26"/>
    </row>
    <row r="105" s="23" customFormat="1" ht="12.75">
      <c r="D105" s="26"/>
    </row>
    <row r="106" s="23" customFormat="1" ht="12.75">
      <c r="D106" s="26"/>
    </row>
    <row r="107" s="23" customFormat="1" ht="12.75">
      <c r="D107" s="26"/>
    </row>
    <row r="108" s="23" customFormat="1" ht="12.75">
      <c r="D108" s="26"/>
    </row>
    <row r="109" s="23" customFormat="1" ht="12.75">
      <c r="D109" s="26"/>
    </row>
    <row r="110" s="23" customFormat="1" ht="12.75">
      <c r="D110" s="26"/>
    </row>
    <row r="111" s="23" customFormat="1" ht="12.75">
      <c r="D111" s="26"/>
    </row>
    <row r="112" s="23" customFormat="1" ht="12.75">
      <c r="D112" s="26"/>
    </row>
    <row r="113" s="23" customFormat="1" ht="12.75">
      <c r="D113" s="26"/>
    </row>
    <row r="114" s="23" customFormat="1" ht="12.75">
      <c r="D114" s="26"/>
    </row>
    <row r="115" s="23" customFormat="1" ht="12.75">
      <c r="D115" s="26"/>
    </row>
    <row r="116" s="23" customFormat="1" ht="12.75">
      <c r="D116" s="26"/>
    </row>
    <row r="117" s="23" customFormat="1" ht="12.75">
      <c r="D117" s="26"/>
    </row>
    <row r="118" s="23" customFormat="1" ht="12.75">
      <c r="D118" s="26"/>
    </row>
    <row r="119" s="23" customFormat="1" ht="12.75">
      <c r="D119" s="26"/>
    </row>
    <row r="120" s="23" customFormat="1" ht="12.75">
      <c r="D120" s="26"/>
    </row>
    <row r="121" s="23" customFormat="1" ht="12.75">
      <c r="D121" s="26"/>
    </row>
    <row r="122" s="23" customFormat="1" ht="12.75">
      <c r="D122" s="26"/>
    </row>
    <row r="123" s="23" customFormat="1" ht="12.75">
      <c r="D123" s="26"/>
    </row>
    <row r="124" s="23" customFormat="1" ht="12.75">
      <c r="D124" s="26"/>
    </row>
    <row r="125" s="23" customFormat="1" ht="12.75">
      <c r="D125" s="26"/>
    </row>
    <row r="126" s="23" customFormat="1" ht="12.75">
      <c r="D126" s="26"/>
    </row>
    <row r="127" s="23" customFormat="1" ht="12.75">
      <c r="D127" s="26"/>
    </row>
    <row r="128" s="23" customFormat="1" ht="12.75">
      <c r="D128" s="26"/>
    </row>
    <row r="129" s="23" customFormat="1" ht="12.75">
      <c r="D129" s="26"/>
    </row>
    <row r="130" s="23" customFormat="1" ht="12.75">
      <c r="D130" s="26"/>
    </row>
    <row r="131" s="23" customFormat="1" ht="12.75">
      <c r="D131" s="26"/>
    </row>
    <row r="132" s="23" customFormat="1" ht="12.75">
      <c r="D132" s="26"/>
    </row>
    <row r="133" s="23" customFormat="1" ht="12.75">
      <c r="D133" s="26"/>
    </row>
    <row r="134" s="23" customFormat="1" ht="12.75">
      <c r="D134" s="26"/>
    </row>
    <row r="135" s="23" customFormat="1" ht="12.75">
      <c r="D135" s="26"/>
    </row>
    <row r="136" s="23" customFormat="1" ht="12.75">
      <c r="D136" s="26"/>
    </row>
    <row r="137" s="23" customFormat="1" ht="12.75">
      <c r="D137" s="26"/>
    </row>
    <row r="138" s="23" customFormat="1" ht="12.75">
      <c r="D138" s="26"/>
    </row>
    <row r="139" s="23" customFormat="1" ht="12.75">
      <c r="D139" s="26"/>
    </row>
    <row r="140" s="23" customFormat="1" ht="12.75">
      <c r="D140" s="26"/>
    </row>
    <row r="141" s="23" customFormat="1" ht="12.75">
      <c r="D141" s="26"/>
    </row>
    <row r="142" s="23" customFormat="1" ht="12.75">
      <c r="D142" s="26"/>
    </row>
    <row r="143" s="23" customFormat="1" ht="12.75">
      <c r="D143" s="26"/>
    </row>
    <row r="144" s="23" customFormat="1" ht="12.75">
      <c r="D144" s="26"/>
    </row>
    <row r="145" s="23" customFormat="1" ht="12.75">
      <c r="D145" s="26"/>
    </row>
    <row r="146" s="23" customFormat="1" ht="12.75">
      <c r="D146" s="26"/>
    </row>
    <row r="147" s="23" customFormat="1" ht="12.75">
      <c r="D147" s="26"/>
    </row>
    <row r="148" s="23" customFormat="1" ht="12.75">
      <c r="D148" s="26"/>
    </row>
    <row r="149" s="23" customFormat="1" ht="12.75">
      <c r="D149" s="26"/>
    </row>
    <row r="150" s="23" customFormat="1" ht="12.75">
      <c r="D150" s="26"/>
    </row>
    <row r="151" s="23" customFormat="1" ht="12.75">
      <c r="D151" s="26"/>
    </row>
    <row r="152" s="23" customFormat="1" ht="12.75">
      <c r="D152" s="26"/>
    </row>
    <row r="153" s="23" customFormat="1" ht="12.75">
      <c r="D153" s="26"/>
    </row>
    <row r="154" s="23" customFormat="1" ht="12.75">
      <c r="D154" s="26"/>
    </row>
    <row r="155" s="23" customFormat="1" ht="12.75">
      <c r="D155" s="26"/>
    </row>
    <row r="156" s="23" customFormat="1" ht="12.75">
      <c r="D156" s="26"/>
    </row>
    <row r="157" s="23" customFormat="1" ht="12.75">
      <c r="D157" s="26"/>
    </row>
    <row r="158" s="23" customFormat="1" ht="12.75">
      <c r="D158" s="26"/>
    </row>
    <row r="159" s="23" customFormat="1" ht="12.75">
      <c r="D159" s="26"/>
    </row>
    <row r="160" s="23" customFormat="1" ht="12.75">
      <c r="D160" s="26"/>
    </row>
    <row r="161" s="23" customFormat="1" ht="12.75">
      <c r="D161" s="26"/>
    </row>
    <row r="162" s="23" customFormat="1" ht="12.75">
      <c r="D162" s="26"/>
    </row>
    <row r="163" s="23" customFormat="1" ht="12.75">
      <c r="D163" s="26"/>
    </row>
    <row r="164" s="23" customFormat="1" ht="12.75">
      <c r="D164" s="26"/>
    </row>
    <row r="165" s="23" customFormat="1" ht="12.75">
      <c r="D165" s="26"/>
    </row>
    <row r="166" s="23" customFormat="1" ht="12.75">
      <c r="D166" s="26"/>
    </row>
    <row r="167" s="23" customFormat="1" ht="12.75">
      <c r="D167" s="26"/>
    </row>
    <row r="168" s="23" customFormat="1" ht="12.75">
      <c r="D168" s="26"/>
    </row>
    <row r="169" s="23" customFormat="1" ht="12.75">
      <c r="D169" s="26"/>
    </row>
    <row r="170" s="23" customFormat="1" ht="12.75">
      <c r="D170" s="26"/>
    </row>
    <row r="171" s="23" customFormat="1" ht="12.75">
      <c r="D171" s="26"/>
    </row>
    <row r="172" s="23" customFormat="1" ht="12.75">
      <c r="D172" s="26"/>
    </row>
    <row r="173" s="23" customFormat="1" ht="12.75">
      <c r="D173" s="26"/>
    </row>
    <row r="174" s="23" customFormat="1" ht="12.75">
      <c r="D174" s="26"/>
    </row>
    <row r="175" s="23" customFormat="1" ht="12.75">
      <c r="D175" s="26"/>
    </row>
    <row r="176" s="23" customFormat="1" ht="12.75">
      <c r="D176" s="26"/>
    </row>
    <row r="177" s="23" customFormat="1" ht="12.75">
      <c r="D177" s="26"/>
    </row>
    <row r="178" s="23" customFormat="1" ht="12.75">
      <c r="D178" s="26"/>
    </row>
    <row r="179" s="23" customFormat="1" ht="12.75">
      <c r="D179" s="26"/>
    </row>
    <row r="180" s="23" customFormat="1" ht="12.75">
      <c r="D180" s="26"/>
    </row>
  </sheetData>
  <sheetProtection selectLockedCells="1" selectUnlockedCells="1"/>
  <mergeCells count="4">
    <mergeCell ref="A5:D5"/>
    <mergeCell ref="A6:D6"/>
    <mergeCell ref="A7:D7"/>
    <mergeCell ref="A63:D63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38.75390625" style="0" customWidth="1"/>
    <col min="2" max="2" width="24.375" style="0" customWidth="1"/>
    <col min="3" max="3" width="22.375" style="0" customWidth="1"/>
    <col min="4" max="4" width="24.375" style="0" customWidth="1"/>
  </cols>
  <sheetData>
    <row r="1" spans="1:4" s="7" customFormat="1" ht="12.75">
      <c r="A1" s="3"/>
      <c r="C1" s="4"/>
      <c r="D1" s="5" t="s">
        <v>129</v>
      </c>
    </row>
    <row r="2" spans="1:4" s="7" customFormat="1" ht="12.75">
      <c r="A2" s="3"/>
      <c r="C2" s="4"/>
      <c r="D2" s="5" t="s">
        <v>1</v>
      </c>
    </row>
    <row r="3" spans="1:4" s="7" customFormat="1" ht="12.75">
      <c r="A3" s="3"/>
      <c r="C3" s="4"/>
      <c r="D3" s="5" t="s">
        <v>2</v>
      </c>
    </row>
    <row r="4" spans="1:3" s="7" customFormat="1" ht="12.75">
      <c r="A4" s="3"/>
      <c r="B4" s="4"/>
      <c r="C4" s="4"/>
    </row>
    <row r="5" spans="1:3" s="7" customFormat="1" ht="12.75">
      <c r="A5" s="3"/>
      <c r="B5" s="4"/>
      <c r="C5" s="4"/>
    </row>
    <row r="6" spans="1:3" s="7" customFormat="1" ht="12.75">
      <c r="A6" s="3"/>
      <c r="B6" s="4"/>
      <c r="C6" s="4"/>
    </row>
    <row r="7" spans="1:4" s="7" customFormat="1" ht="15.75" customHeight="1">
      <c r="A7" s="10" t="s">
        <v>130</v>
      </c>
      <c r="B7" s="10"/>
      <c r="C7" s="10"/>
      <c r="D7" s="10"/>
    </row>
    <row r="8" spans="1:4" s="7" customFormat="1" ht="12.75" customHeight="1">
      <c r="A8" s="12" t="s">
        <v>4</v>
      </c>
      <c r="B8" s="12"/>
      <c r="C8" s="12"/>
      <c r="D8" s="12"/>
    </row>
    <row r="9" spans="1:4" s="7" customFormat="1" ht="15.75" customHeight="1">
      <c r="A9" s="14" t="s">
        <v>5</v>
      </c>
      <c r="B9" s="14"/>
      <c r="C9" s="14"/>
      <c r="D9" s="14"/>
    </row>
    <row r="11" spans="1:4" s="38" customFormat="1" ht="78" customHeight="1">
      <c r="A11" s="16" t="s">
        <v>131</v>
      </c>
      <c r="B11" s="17" t="s">
        <v>132</v>
      </c>
      <c r="C11" s="17" t="s">
        <v>133</v>
      </c>
      <c r="D11" s="37" t="s">
        <v>134</v>
      </c>
    </row>
    <row r="12" spans="1:4" s="19" customFormat="1" ht="12.75">
      <c r="A12" s="16" t="s">
        <v>10</v>
      </c>
      <c r="B12" s="17">
        <v>2</v>
      </c>
      <c r="C12" s="17">
        <v>3</v>
      </c>
      <c r="D12" s="39">
        <v>4</v>
      </c>
    </row>
    <row r="13" spans="1:4" s="23" customFormat="1" ht="12.75">
      <c r="A13" s="40" t="s">
        <v>135</v>
      </c>
      <c r="B13" s="41">
        <v>304580.05700000003</v>
      </c>
      <c r="C13" s="41">
        <f>B13</f>
        <v>304580.05700000003</v>
      </c>
      <c r="D13" s="41">
        <v>0</v>
      </c>
    </row>
    <row r="14" spans="1:4" s="23" customFormat="1" ht="12.75">
      <c r="A14" s="42" t="s">
        <v>136</v>
      </c>
      <c r="B14" s="43">
        <f>SUM(B13:B13)</f>
        <v>304580.05700000003</v>
      </c>
      <c r="C14" s="43">
        <f>SUM(C13:C13)</f>
        <v>304580.05700000003</v>
      </c>
      <c r="D14" s="43">
        <f>SUM(D13:D13)</f>
        <v>0</v>
      </c>
    </row>
    <row r="15" s="23" customFormat="1" ht="12.75"/>
    <row r="16" s="23" customFormat="1" ht="12.75"/>
    <row r="17" s="23" customFormat="1" ht="12.75"/>
    <row r="18" s="23" customFormat="1" ht="12.75"/>
    <row r="19" s="23" customFormat="1" ht="12.75"/>
    <row r="20" s="23" customFormat="1" ht="12.75"/>
    <row r="21" s="23" customFormat="1" ht="12.75"/>
    <row r="22" s="23" customFormat="1" ht="12.75"/>
    <row r="23" s="23" customFormat="1" ht="12.75"/>
    <row r="24" s="23" customFormat="1" ht="12.75"/>
    <row r="25" s="23" customFormat="1" ht="12.75"/>
    <row r="26" s="23" customFormat="1" ht="12.75"/>
    <row r="27" s="23" customFormat="1" ht="12.75"/>
    <row r="28" s="23" customFormat="1" ht="12.75"/>
    <row r="29" s="23" customFormat="1" ht="12.75"/>
    <row r="30" s="23" customFormat="1" ht="12.75"/>
    <row r="31" s="23" customFormat="1" ht="12.75"/>
  </sheetData>
  <sheetProtection selectLockedCells="1" selectUnlockedCells="1"/>
  <mergeCells count="3">
    <mergeCell ref="A7:D7"/>
    <mergeCell ref="A8:D8"/>
    <mergeCell ref="A9:D9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="90" zoomScaleNormal="90" workbookViewId="0" topLeftCell="A1">
      <selection activeCell="J15" sqref="J15"/>
    </sheetView>
  </sheetViews>
  <sheetFormatPr defaultColWidth="9.00390625" defaultRowHeight="12.75"/>
  <cols>
    <col min="1" max="1" width="8.875" style="0" customWidth="1"/>
    <col min="2" max="2" width="67.625" style="0" customWidth="1"/>
    <col min="3" max="3" width="11.125" style="0" customWidth="1"/>
    <col min="4" max="4" width="18.625" style="1" customWidth="1"/>
  </cols>
  <sheetData>
    <row r="1" spans="1:4" s="7" customFormat="1" ht="12.75">
      <c r="A1" s="3"/>
      <c r="B1" s="4"/>
      <c r="C1" s="4"/>
      <c r="D1" s="5" t="s">
        <v>137</v>
      </c>
    </row>
    <row r="2" spans="1:4" s="7" customFormat="1" ht="12.75">
      <c r="A2" s="3"/>
      <c r="B2" s="4"/>
      <c r="C2" s="4"/>
      <c r="D2" s="5" t="s">
        <v>1</v>
      </c>
    </row>
    <row r="3" spans="1:4" s="7" customFormat="1" ht="12.75">
      <c r="A3" s="3"/>
      <c r="B3" s="4"/>
      <c r="C3" s="4"/>
      <c r="D3" s="5" t="s">
        <v>2</v>
      </c>
    </row>
    <row r="4" spans="1:4" s="7" customFormat="1" ht="12.75">
      <c r="A4" s="3"/>
      <c r="B4" s="4"/>
      <c r="C4" s="4"/>
      <c r="D4" s="4"/>
    </row>
    <row r="5" spans="1:4" s="7" customFormat="1" ht="29.25" customHeight="1">
      <c r="A5" s="10" t="s">
        <v>3</v>
      </c>
      <c r="B5" s="10"/>
      <c r="C5" s="10"/>
      <c r="D5" s="10"/>
    </row>
    <row r="6" spans="1:4" s="7" customFormat="1" ht="12.75" customHeight="1">
      <c r="A6" s="12" t="s">
        <v>4</v>
      </c>
      <c r="B6" s="12"/>
      <c r="C6" s="12"/>
      <c r="D6" s="12"/>
    </row>
    <row r="7" spans="1:4" s="7" customFormat="1" ht="36" customHeight="1">
      <c r="A7" s="14" t="s">
        <v>138</v>
      </c>
      <c r="B7" s="14"/>
      <c r="C7" s="14"/>
      <c r="D7" s="14"/>
    </row>
    <row r="8" spans="1:4" s="7" customFormat="1" ht="12.75" customHeight="1">
      <c r="A8" s="12" t="s">
        <v>139</v>
      </c>
      <c r="B8" s="12"/>
      <c r="C8" s="12"/>
      <c r="D8" s="12"/>
    </row>
    <row r="10" spans="1:4" s="19" customFormat="1" ht="12.75">
      <c r="A10" s="16" t="s">
        <v>6</v>
      </c>
      <c r="B10" s="17" t="s">
        <v>7</v>
      </c>
      <c r="C10" s="16" t="s">
        <v>8</v>
      </c>
      <c r="D10" s="16" t="s">
        <v>9</v>
      </c>
    </row>
    <row r="11" spans="1:4" s="19" customFormat="1" ht="12.75">
      <c r="A11" s="16" t="s">
        <v>10</v>
      </c>
      <c r="B11" s="17">
        <v>2</v>
      </c>
      <c r="C11" s="16" t="s">
        <v>11</v>
      </c>
      <c r="D11" s="16" t="s">
        <v>12</v>
      </c>
    </row>
    <row r="12" spans="1:4" s="23" customFormat="1" ht="12.75">
      <c r="A12" s="20" t="s">
        <v>10</v>
      </c>
      <c r="B12" s="21" t="s">
        <v>13</v>
      </c>
      <c r="C12" s="16" t="s">
        <v>14</v>
      </c>
      <c r="D12" s="25">
        <v>441741.01</v>
      </c>
    </row>
    <row r="13" spans="1:4" s="23" customFormat="1" ht="12.75">
      <c r="A13" s="20" t="s">
        <v>15</v>
      </c>
      <c r="B13" s="21" t="s">
        <v>16</v>
      </c>
      <c r="C13" s="16" t="s">
        <v>14</v>
      </c>
      <c r="D13" s="25">
        <v>196996.9856</v>
      </c>
    </row>
    <row r="14" spans="1:4" s="23" customFormat="1" ht="12.75">
      <c r="A14" s="20" t="s">
        <v>17</v>
      </c>
      <c r="B14" s="21" t="s">
        <v>18</v>
      </c>
      <c r="C14" s="16" t="s">
        <v>14</v>
      </c>
      <c r="D14" s="25">
        <v>58074.7113</v>
      </c>
    </row>
    <row r="15" spans="1:4" s="23" customFormat="1" ht="12.75">
      <c r="A15" s="20" t="s">
        <v>19</v>
      </c>
      <c r="B15" s="21" t="s">
        <v>140</v>
      </c>
      <c r="C15" s="16" t="s">
        <v>14</v>
      </c>
      <c r="D15" s="25">
        <v>13684.45</v>
      </c>
    </row>
    <row r="16" spans="1:4" s="23" customFormat="1" ht="12.75">
      <c r="A16" s="16" t="s">
        <v>21</v>
      </c>
      <c r="B16" s="28" t="s">
        <v>26</v>
      </c>
      <c r="C16" s="16" t="s">
        <v>14</v>
      </c>
      <c r="D16" s="29">
        <v>2652.02</v>
      </c>
    </row>
    <row r="17" spans="1:4" s="23" customFormat="1" ht="12.75">
      <c r="A17" s="16" t="s">
        <v>23</v>
      </c>
      <c r="B17" s="28" t="s">
        <v>141</v>
      </c>
      <c r="C17" s="16" t="s">
        <v>14</v>
      </c>
      <c r="D17" s="29">
        <v>1685</v>
      </c>
    </row>
    <row r="18" spans="1:4" s="23" customFormat="1" ht="12.75">
      <c r="A18" s="16" t="s">
        <v>25</v>
      </c>
      <c r="B18" s="28" t="s">
        <v>142</v>
      </c>
      <c r="C18" s="16" t="s">
        <v>14</v>
      </c>
      <c r="D18" s="29">
        <v>36.57</v>
      </c>
    </row>
    <row r="19" spans="1:4" s="23" customFormat="1" ht="12.75">
      <c r="A19" s="16" t="s">
        <v>27</v>
      </c>
      <c r="B19" s="28" t="s">
        <v>143</v>
      </c>
      <c r="C19" s="16" t="s">
        <v>14</v>
      </c>
      <c r="D19" s="29">
        <v>9310.86</v>
      </c>
    </row>
    <row r="20" spans="1:4" s="23" customFormat="1" ht="12.75">
      <c r="A20" s="20" t="s">
        <v>33</v>
      </c>
      <c r="B20" s="27" t="s">
        <v>144</v>
      </c>
      <c r="C20" s="16" t="s">
        <v>14</v>
      </c>
      <c r="D20" s="25">
        <v>94104.96</v>
      </c>
    </row>
    <row r="21" spans="1:4" s="23" customFormat="1" ht="12.75">
      <c r="A21" s="20" t="s">
        <v>39</v>
      </c>
      <c r="B21" s="27" t="s">
        <v>145</v>
      </c>
      <c r="C21" s="16" t="s">
        <v>14</v>
      </c>
      <c r="D21" s="25">
        <v>78879.9004</v>
      </c>
    </row>
    <row r="22" spans="1:4" s="23" customFormat="1" ht="12.75">
      <c r="A22" s="20" t="s">
        <v>41</v>
      </c>
      <c r="B22" s="21" t="s">
        <v>146</v>
      </c>
      <c r="C22" s="16" t="s">
        <v>14</v>
      </c>
      <c r="D22" s="25">
        <v>1558.36</v>
      </c>
    </row>
    <row r="23" spans="1:4" s="23" customFormat="1" ht="12.75">
      <c r="A23" s="16" t="s">
        <v>43</v>
      </c>
      <c r="B23" s="28" t="s">
        <v>147</v>
      </c>
      <c r="C23" s="16" t="s">
        <v>14</v>
      </c>
      <c r="D23" s="29">
        <v>1153.4</v>
      </c>
    </row>
    <row r="24" spans="1:4" s="23" customFormat="1" ht="12.75">
      <c r="A24" s="16" t="s">
        <v>45</v>
      </c>
      <c r="B24" s="28" t="s">
        <v>148</v>
      </c>
      <c r="C24" s="16" t="s">
        <v>14</v>
      </c>
      <c r="D24" s="29">
        <v>0</v>
      </c>
    </row>
    <row r="25" spans="1:4" s="23" customFormat="1" ht="12.75">
      <c r="A25" s="16" t="s">
        <v>47</v>
      </c>
      <c r="B25" s="28" t="s">
        <v>149</v>
      </c>
      <c r="C25" s="16" t="s">
        <v>14</v>
      </c>
      <c r="D25" s="29">
        <v>137.11</v>
      </c>
    </row>
    <row r="26" spans="1:4" s="23" customFormat="1" ht="12.75">
      <c r="A26" s="16" t="s">
        <v>49</v>
      </c>
      <c r="B26" s="28" t="s">
        <v>150</v>
      </c>
      <c r="C26" s="16" t="s">
        <v>14</v>
      </c>
      <c r="D26" s="29">
        <v>267.85</v>
      </c>
    </row>
    <row r="27" spans="1:4" s="23" customFormat="1" ht="12.75">
      <c r="A27" s="20" t="s">
        <v>57</v>
      </c>
      <c r="B27" s="21" t="s">
        <v>151</v>
      </c>
      <c r="C27" s="16" t="s">
        <v>14</v>
      </c>
      <c r="D27" s="25">
        <v>513.2</v>
      </c>
    </row>
    <row r="28" spans="1:4" s="23" customFormat="1" ht="12.75">
      <c r="A28" s="16" t="s">
        <v>59</v>
      </c>
      <c r="B28" s="28" t="s">
        <v>152</v>
      </c>
      <c r="C28" s="16" t="s">
        <v>14</v>
      </c>
      <c r="D28" s="29">
        <v>266.04</v>
      </c>
    </row>
    <row r="29" spans="1:4" s="23" customFormat="1" ht="12.75">
      <c r="A29" s="16" t="s">
        <v>61</v>
      </c>
      <c r="B29" s="28" t="s">
        <v>153</v>
      </c>
      <c r="C29" s="16" t="s">
        <v>14</v>
      </c>
      <c r="D29" s="29">
        <v>247.16</v>
      </c>
    </row>
    <row r="30" spans="1:4" s="23" customFormat="1" ht="12.75">
      <c r="A30" s="20" t="s">
        <v>63</v>
      </c>
      <c r="B30" s="21" t="s">
        <v>154</v>
      </c>
      <c r="C30" s="16" t="s">
        <v>14</v>
      </c>
      <c r="D30" s="25">
        <v>48001.42</v>
      </c>
    </row>
    <row r="31" spans="1:4" s="23" customFormat="1" ht="12.75">
      <c r="A31" s="16" t="s">
        <v>65</v>
      </c>
      <c r="B31" s="28" t="s">
        <v>155</v>
      </c>
      <c r="C31" s="16" t="s">
        <v>14</v>
      </c>
      <c r="D31" s="29">
        <v>47697.61</v>
      </c>
    </row>
    <row r="32" spans="1:4" s="23" customFormat="1" ht="12.75">
      <c r="A32" s="16" t="s">
        <v>67</v>
      </c>
      <c r="B32" s="28" t="s">
        <v>156</v>
      </c>
      <c r="C32" s="16" t="s">
        <v>14</v>
      </c>
      <c r="D32" s="29">
        <v>13.77</v>
      </c>
    </row>
    <row r="33" spans="1:4" s="23" customFormat="1" ht="12.75">
      <c r="A33" s="16" t="s">
        <v>70</v>
      </c>
      <c r="B33" s="28" t="s">
        <v>157</v>
      </c>
      <c r="C33" s="16" t="s">
        <v>14</v>
      </c>
      <c r="D33" s="29">
        <v>262.22</v>
      </c>
    </row>
    <row r="34" spans="1:4" s="23" customFormat="1" ht="12.75">
      <c r="A34" s="16" t="s">
        <v>158</v>
      </c>
      <c r="B34" s="28" t="s">
        <v>159</v>
      </c>
      <c r="C34" s="16" t="s">
        <v>14</v>
      </c>
      <c r="D34" s="29">
        <v>27.82</v>
      </c>
    </row>
    <row r="35" spans="1:4" s="23" customFormat="1" ht="12.75">
      <c r="A35" s="20" t="s">
        <v>72</v>
      </c>
      <c r="B35" s="21" t="s">
        <v>160</v>
      </c>
      <c r="C35" s="16" t="s">
        <v>14</v>
      </c>
      <c r="D35" s="25">
        <v>4566.57</v>
      </c>
    </row>
    <row r="36" spans="1:4" s="23" customFormat="1" ht="12.75">
      <c r="A36" s="16" t="s">
        <v>161</v>
      </c>
      <c r="B36" s="28" t="s">
        <v>44</v>
      </c>
      <c r="C36" s="16" t="s">
        <v>14</v>
      </c>
      <c r="D36" s="29">
        <v>1317.2</v>
      </c>
    </row>
    <row r="37" spans="1:4" s="23" customFormat="1" ht="12.75">
      <c r="A37" s="16" t="s">
        <v>162</v>
      </c>
      <c r="B37" s="28" t="s">
        <v>46</v>
      </c>
      <c r="C37" s="16" t="s">
        <v>14</v>
      </c>
      <c r="D37" s="29">
        <v>80.56</v>
      </c>
    </row>
    <row r="38" spans="1:4" s="23" customFormat="1" ht="12.75">
      <c r="A38" s="16" t="s">
        <v>163</v>
      </c>
      <c r="B38" s="28" t="s">
        <v>164</v>
      </c>
      <c r="C38" s="16" t="s">
        <v>14</v>
      </c>
      <c r="D38" s="29">
        <v>351.33</v>
      </c>
    </row>
    <row r="39" spans="1:4" s="23" customFormat="1" ht="12.75">
      <c r="A39" s="16" t="s">
        <v>165</v>
      </c>
      <c r="B39" s="28" t="s">
        <v>50</v>
      </c>
      <c r="C39" s="16" t="s">
        <v>14</v>
      </c>
      <c r="D39" s="29">
        <v>71.2</v>
      </c>
    </row>
    <row r="40" spans="1:4" s="23" customFormat="1" ht="12.75">
      <c r="A40" s="16" t="s">
        <v>166</v>
      </c>
      <c r="B40" s="28" t="s">
        <v>167</v>
      </c>
      <c r="C40" s="16" t="s">
        <v>14</v>
      </c>
      <c r="D40" s="29">
        <v>2746.28</v>
      </c>
    </row>
    <row r="41" spans="1:4" s="23" customFormat="1" ht="12.75">
      <c r="A41" s="16" t="s">
        <v>168</v>
      </c>
      <c r="B41" s="44" t="s">
        <v>169</v>
      </c>
      <c r="C41" s="16" t="s">
        <v>14</v>
      </c>
      <c r="D41" s="29">
        <v>330.82</v>
      </c>
    </row>
    <row r="42" spans="1:4" s="23" customFormat="1" ht="12.75">
      <c r="A42" s="16" t="s">
        <v>170</v>
      </c>
      <c r="B42" s="44" t="s">
        <v>171</v>
      </c>
      <c r="C42" s="16" t="s">
        <v>14</v>
      </c>
      <c r="D42" s="29">
        <v>1764.65</v>
      </c>
    </row>
    <row r="43" spans="1:4" s="23" customFormat="1" ht="12.75">
      <c r="A43" s="16" t="s">
        <v>172</v>
      </c>
      <c r="B43" s="44" t="s">
        <v>173</v>
      </c>
      <c r="C43" s="16" t="s">
        <v>14</v>
      </c>
      <c r="D43" s="29">
        <v>264</v>
      </c>
    </row>
    <row r="44" spans="1:4" s="23" customFormat="1" ht="12.75">
      <c r="A44" s="16" t="s">
        <v>174</v>
      </c>
      <c r="B44" s="44" t="s">
        <v>143</v>
      </c>
      <c r="C44" s="16" t="s">
        <v>14</v>
      </c>
      <c r="D44" s="29">
        <v>386.81</v>
      </c>
    </row>
    <row r="45" spans="1:4" s="23" customFormat="1" ht="12.75">
      <c r="A45" s="20" t="s">
        <v>74</v>
      </c>
      <c r="B45" s="21" t="s">
        <v>73</v>
      </c>
      <c r="C45" s="16" t="s">
        <v>14</v>
      </c>
      <c r="D45" s="25">
        <v>13579.51</v>
      </c>
    </row>
    <row r="46" spans="1:4" s="23" customFormat="1" ht="12.75">
      <c r="A46" s="20" t="s">
        <v>84</v>
      </c>
      <c r="B46" s="21" t="s">
        <v>85</v>
      </c>
      <c r="C46" s="16" t="s">
        <v>14</v>
      </c>
      <c r="D46" s="25">
        <v>10660.8404</v>
      </c>
    </row>
    <row r="47" spans="1:4" s="23" customFormat="1" ht="12.75">
      <c r="A47" s="16" t="s">
        <v>86</v>
      </c>
      <c r="B47" s="28" t="s">
        <v>91</v>
      </c>
      <c r="C47" s="16" t="s">
        <v>14</v>
      </c>
      <c r="D47" s="29">
        <v>506.12</v>
      </c>
    </row>
    <row r="48" spans="1:4" s="23" customFormat="1" ht="12.75">
      <c r="A48" s="16" t="s">
        <v>88</v>
      </c>
      <c r="B48" s="28" t="s">
        <v>175</v>
      </c>
      <c r="C48" s="16" t="s">
        <v>14</v>
      </c>
      <c r="D48" s="29">
        <v>2282.45</v>
      </c>
    </row>
    <row r="49" spans="1:4" s="23" customFormat="1" ht="12.75">
      <c r="A49" s="16" t="s">
        <v>90</v>
      </c>
      <c r="B49" s="28" t="s">
        <v>176</v>
      </c>
      <c r="C49" s="16" t="s">
        <v>14</v>
      </c>
      <c r="D49" s="29">
        <v>356.7</v>
      </c>
    </row>
    <row r="50" spans="1:4" s="23" customFormat="1" ht="12.75">
      <c r="A50" s="16" t="s">
        <v>92</v>
      </c>
      <c r="B50" s="28" t="s">
        <v>177</v>
      </c>
      <c r="C50" s="16" t="s">
        <v>14</v>
      </c>
      <c r="D50" s="29">
        <v>0</v>
      </c>
    </row>
    <row r="51" spans="1:4" s="23" customFormat="1" ht="12.75">
      <c r="A51" s="16" t="s">
        <v>178</v>
      </c>
      <c r="B51" s="28" t="s">
        <v>179</v>
      </c>
      <c r="C51" s="16" t="s">
        <v>14</v>
      </c>
      <c r="D51" s="29">
        <v>0</v>
      </c>
    </row>
    <row r="52" spans="1:4" s="23" customFormat="1" ht="12.75">
      <c r="A52" s="16" t="s">
        <v>180</v>
      </c>
      <c r="B52" s="28" t="s">
        <v>143</v>
      </c>
      <c r="C52" s="16" t="s">
        <v>14</v>
      </c>
      <c r="D52" s="29">
        <v>7515.5704</v>
      </c>
    </row>
    <row r="53" spans="1:4" s="23" customFormat="1" ht="12.75">
      <c r="A53" s="20" t="s">
        <v>94</v>
      </c>
      <c r="B53" s="45" t="s">
        <v>95</v>
      </c>
      <c r="C53" s="16" t="s">
        <v>14</v>
      </c>
      <c r="D53" s="25">
        <v>104071.88</v>
      </c>
    </row>
    <row r="54" spans="1:4" s="23" customFormat="1" ht="12.75">
      <c r="A54" s="20" t="s">
        <v>11</v>
      </c>
      <c r="B54" s="27" t="s">
        <v>96</v>
      </c>
      <c r="C54" s="16" t="s">
        <v>14</v>
      </c>
      <c r="D54" s="25">
        <v>100741.71</v>
      </c>
    </row>
    <row r="55" spans="1:4" s="23" customFormat="1" ht="12.75">
      <c r="A55" s="16" t="s">
        <v>97</v>
      </c>
      <c r="B55" s="30" t="s">
        <v>98</v>
      </c>
      <c r="C55" s="16" t="s">
        <v>14</v>
      </c>
      <c r="D55" s="29">
        <v>733.15</v>
      </c>
    </row>
    <row r="56" spans="1:4" s="23" customFormat="1" ht="12.75">
      <c r="A56" s="16" t="s">
        <v>99</v>
      </c>
      <c r="B56" s="30" t="s">
        <v>181</v>
      </c>
      <c r="C56" s="16" t="s">
        <v>14</v>
      </c>
      <c r="D56" s="29">
        <v>0</v>
      </c>
    </row>
    <row r="57" spans="1:4" s="23" customFormat="1" ht="12.75">
      <c r="A57" s="16" t="s">
        <v>101</v>
      </c>
      <c r="B57" s="30" t="s">
        <v>102</v>
      </c>
      <c r="C57" s="16" t="s">
        <v>14</v>
      </c>
      <c r="D57" s="29">
        <v>1117.7</v>
      </c>
    </row>
    <row r="58" spans="1:4" s="23" customFormat="1" ht="12.75">
      <c r="A58" s="16" t="s">
        <v>103</v>
      </c>
      <c r="B58" s="30" t="s">
        <v>182</v>
      </c>
      <c r="C58" s="16" t="s">
        <v>14</v>
      </c>
      <c r="D58" s="29">
        <v>98890.86</v>
      </c>
    </row>
    <row r="59" spans="1:4" s="23" customFormat="1" ht="12.75">
      <c r="A59" s="16" t="s">
        <v>183</v>
      </c>
      <c r="B59" s="30" t="s">
        <v>104</v>
      </c>
      <c r="C59" s="16" t="s">
        <v>14</v>
      </c>
      <c r="D59" s="29">
        <v>0</v>
      </c>
    </row>
    <row r="60" spans="1:4" s="23" customFormat="1" ht="12.75">
      <c r="A60" s="20" t="s">
        <v>12</v>
      </c>
      <c r="B60" s="45" t="s">
        <v>184</v>
      </c>
      <c r="C60" s="16" t="s">
        <v>14</v>
      </c>
      <c r="D60" s="25">
        <v>279.42499999999995</v>
      </c>
    </row>
    <row r="61" spans="1:4" s="23" customFormat="1" ht="12.75">
      <c r="A61" s="20" t="s">
        <v>106</v>
      </c>
      <c r="B61" s="46" t="s">
        <v>105</v>
      </c>
      <c r="C61" s="16" t="s">
        <v>14</v>
      </c>
      <c r="D61" s="25">
        <v>0</v>
      </c>
    </row>
    <row r="62" spans="1:4" s="23" customFormat="1" ht="12.75">
      <c r="A62" s="16" t="s">
        <v>185</v>
      </c>
      <c r="B62" s="31" t="s">
        <v>107</v>
      </c>
      <c r="C62" s="16" t="s">
        <v>14</v>
      </c>
      <c r="D62" s="29">
        <v>0</v>
      </c>
    </row>
    <row r="63" spans="1:4" s="23" customFormat="1" ht="12.75">
      <c r="A63" s="16" t="s">
        <v>186</v>
      </c>
      <c r="B63" s="31" t="s">
        <v>109</v>
      </c>
      <c r="C63" s="16" t="s">
        <v>14</v>
      </c>
      <c r="D63" s="29">
        <v>0</v>
      </c>
    </row>
    <row r="64" spans="1:4" s="23" customFormat="1" ht="12.75">
      <c r="A64" s="16" t="s">
        <v>187</v>
      </c>
      <c r="B64" s="31" t="s">
        <v>188</v>
      </c>
      <c r="C64" s="16" t="s">
        <v>14</v>
      </c>
      <c r="D64" s="29">
        <v>0</v>
      </c>
    </row>
    <row r="65" spans="1:4" s="23" customFormat="1" ht="12.75">
      <c r="A65" s="16" t="s">
        <v>189</v>
      </c>
      <c r="B65" s="31" t="s">
        <v>190</v>
      </c>
      <c r="C65" s="16" t="s">
        <v>14</v>
      </c>
      <c r="D65" s="29">
        <v>0</v>
      </c>
    </row>
    <row r="66" spans="1:4" s="23" customFormat="1" ht="12.75">
      <c r="A66" s="20" t="s">
        <v>108</v>
      </c>
      <c r="B66" s="46" t="s">
        <v>113</v>
      </c>
      <c r="C66" s="16" t="s">
        <v>14</v>
      </c>
      <c r="D66" s="25">
        <v>279.42499999999995</v>
      </c>
    </row>
    <row r="67" spans="1:4" s="23" customFormat="1" ht="12.75">
      <c r="A67" s="20" t="s">
        <v>112</v>
      </c>
      <c r="B67" s="46" t="s">
        <v>115</v>
      </c>
      <c r="C67" s="16" t="s">
        <v>14</v>
      </c>
      <c r="D67" s="25">
        <v>438690.27</v>
      </c>
    </row>
    <row r="68" spans="1:4" s="23" customFormat="1" ht="12.75" customHeight="1">
      <c r="A68" s="32" t="s">
        <v>116</v>
      </c>
      <c r="B68" s="32"/>
      <c r="C68" s="32"/>
      <c r="D68" s="32"/>
    </row>
    <row r="69" spans="1:4" s="23" customFormat="1" ht="12.75">
      <c r="A69" s="16" t="s">
        <v>10</v>
      </c>
      <c r="B69" s="31" t="s">
        <v>117</v>
      </c>
      <c r="C69" s="24" t="s">
        <v>118</v>
      </c>
      <c r="D69" s="24" t="s">
        <v>191</v>
      </c>
    </row>
    <row r="70" spans="1:4" s="23" customFormat="1" ht="12.75">
      <c r="A70" s="16" t="s">
        <v>94</v>
      </c>
      <c r="B70" s="31" t="s">
        <v>119</v>
      </c>
      <c r="C70" s="24" t="s">
        <v>120</v>
      </c>
      <c r="D70" s="29">
        <v>5270.18</v>
      </c>
    </row>
    <row r="71" spans="1:4" s="23" customFormat="1" ht="12.75">
      <c r="A71" s="16" t="s">
        <v>11</v>
      </c>
      <c r="B71" s="31" t="s">
        <v>192</v>
      </c>
      <c r="C71" s="24" t="s">
        <v>124</v>
      </c>
      <c r="D71" s="47">
        <v>2771</v>
      </c>
    </row>
    <row r="72" spans="1:4" s="23" customFormat="1" ht="12.75">
      <c r="A72" s="16" t="s">
        <v>12</v>
      </c>
      <c r="B72" s="31" t="s">
        <v>121</v>
      </c>
      <c r="C72" s="24" t="s">
        <v>122</v>
      </c>
      <c r="D72" s="48" t="s">
        <v>193</v>
      </c>
    </row>
    <row r="73" s="23" customFormat="1" ht="12.75"/>
    <row r="74" s="23" customFormat="1" ht="12.75"/>
    <row r="75" s="23" customFormat="1" ht="12.75"/>
    <row r="76" s="23" customFormat="1" ht="12.75"/>
    <row r="77" s="23" customFormat="1" ht="12.75"/>
    <row r="78" s="23" customFormat="1" ht="12.75"/>
    <row r="79" s="23" customFormat="1" ht="12.75"/>
    <row r="80" s="23" customFormat="1" ht="12.75"/>
    <row r="81" s="23" customFormat="1" ht="12.75"/>
    <row r="82" s="23" customFormat="1" ht="12.75"/>
    <row r="83" s="23" customFormat="1" ht="12.75"/>
    <row r="84" s="23" customFormat="1" ht="12.75"/>
    <row r="85" s="23" customFormat="1" ht="12.75"/>
    <row r="86" s="23" customFormat="1" ht="12.75"/>
    <row r="87" s="23" customFormat="1" ht="12.75"/>
    <row r="88" s="23" customFormat="1" ht="12.75"/>
    <row r="89" s="23" customFormat="1" ht="12.75"/>
    <row r="90" s="23" customFormat="1" ht="12.75"/>
    <row r="91" s="23" customFormat="1" ht="12.75"/>
    <row r="92" s="23" customFormat="1" ht="12.75"/>
    <row r="93" s="23" customFormat="1" ht="12.75"/>
    <row r="94" s="23" customFormat="1" ht="12.75"/>
    <row r="95" s="23" customFormat="1" ht="12.75"/>
    <row r="96" s="23" customFormat="1" ht="12.75"/>
    <row r="97" s="23" customFormat="1" ht="12.75"/>
    <row r="98" s="23" customFormat="1" ht="12.75"/>
    <row r="99" s="23" customFormat="1" ht="12.75"/>
    <row r="100" s="23" customFormat="1" ht="12.75"/>
    <row r="101" s="23" customFormat="1" ht="12.75"/>
    <row r="102" s="23" customFormat="1" ht="12.75"/>
    <row r="103" s="23" customFormat="1" ht="12.75"/>
    <row r="104" s="23" customFormat="1" ht="12.75"/>
    <row r="105" s="23" customFormat="1" ht="12.75"/>
    <row r="106" s="23" customFormat="1" ht="12.75"/>
    <row r="107" s="23" customFormat="1" ht="12.75"/>
    <row r="108" s="23" customFormat="1" ht="12.75"/>
    <row r="109" s="23" customFormat="1" ht="12.75"/>
    <row r="110" s="23" customFormat="1" ht="12.75"/>
    <row r="111" s="23" customFormat="1" ht="12.75"/>
    <row r="112" s="23" customFormat="1" ht="12.75"/>
    <row r="113" s="23" customFormat="1" ht="12.75"/>
    <row r="114" s="23" customFormat="1" ht="12.75"/>
    <row r="115" s="23" customFormat="1" ht="12.75"/>
    <row r="116" s="23" customFormat="1" ht="12.75"/>
    <row r="117" s="23" customFormat="1" ht="12.75"/>
    <row r="118" s="23" customFormat="1" ht="12.75"/>
    <row r="119" s="23" customFormat="1" ht="12.75"/>
    <row r="120" s="23" customFormat="1" ht="12.75"/>
    <row r="121" s="23" customFormat="1" ht="12.75"/>
    <row r="122" s="23" customFormat="1" ht="12.75"/>
    <row r="123" s="23" customFormat="1" ht="12.75"/>
    <row r="124" s="23" customFormat="1" ht="12.75"/>
    <row r="125" s="23" customFormat="1" ht="12.75"/>
    <row r="126" s="23" customFormat="1" ht="12.75"/>
    <row r="127" s="23" customFormat="1" ht="12.75"/>
    <row r="128" s="23" customFormat="1" ht="12.75"/>
    <row r="129" s="23" customFormat="1" ht="12.75"/>
    <row r="130" s="23" customFormat="1" ht="12.75"/>
    <row r="131" s="23" customFormat="1" ht="12.75"/>
    <row r="132" s="23" customFormat="1" ht="12.75"/>
    <row r="133" s="23" customFormat="1" ht="12.75"/>
    <row r="134" s="23" customFormat="1" ht="12.75"/>
    <row r="135" s="23" customFormat="1" ht="12.75"/>
    <row r="136" s="23" customFormat="1" ht="12.75"/>
    <row r="137" s="23" customFormat="1" ht="12.75"/>
    <row r="138" s="23" customFormat="1" ht="12.75"/>
    <row r="139" s="23" customFormat="1" ht="12.75"/>
    <row r="140" s="23" customFormat="1" ht="12.75"/>
    <row r="141" s="23" customFormat="1" ht="12.75"/>
    <row r="142" s="23" customFormat="1" ht="12.75"/>
    <row r="143" s="23" customFormat="1" ht="12.75"/>
    <row r="144" s="23" customFormat="1" ht="12.75"/>
    <row r="145" s="23" customFormat="1" ht="12.75"/>
    <row r="146" s="23" customFormat="1" ht="12.75"/>
    <row r="147" s="23" customFormat="1" ht="12.75"/>
    <row r="148" s="23" customFormat="1" ht="12.75"/>
    <row r="149" s="23" customFormat="1" ht="12.75"/>
    <row r="150" s="23" customFormat="1" ht="12.75"/>
    <row r="151" s="23" customFormat="1" ht="12.75"/>
    <row r="152" s="23" customFormat="1" ht="12.75"/>
    <row r="153" s="23" customFormat="1" ht="12.75"/>
    <row r="154" s="23" customFormat="1" ht="12.75"/>
    <row r="155" s="23" customFormat="1" ht="12.75"/>
    <row r="156" s="23" customFormat="1" ht="12.75"/>
    <row r="157" s="23" customFormat="1" ht="12.75"/>
    <row r="158" s="23" customFormat="1" ht="12.75"/>
    <row r="159" s="23" customFormat="1" ht="12.75"/>
    <row r="160" s="23" customFormat="1" ht="12.75"/>
    <row r="161" s="23" customFormat="1" ht="12.75"/>
    <row r="162" s="23" customFormat="1" ht="12.75"/>
    <row r="163" s="23" customFormat="1" ht="12.75"/>
    <row r="164" s="23" customFormat="1" ht="12.75"/>
    <row r="165" s="23" customFormat="1" ht="12.75"/>
    <row r="166" s="23" customFormat="1" ht="12.75"/>
    <row r="167" s="23" customFormat="1" ht="12.75"/>
    <row r="168" s="23" customFormat="1" ht="12.75"/>
    <row r="169" s="23" customFormat="1" ht="12.75"/>
    <row r="170" s="23" customFormat="1" ht="12.75"/>
    <row r="171" s="23" customFormat="1" ht="12.75"/>
    <row r="172" s="23" customFormat="1" ht="12.75"/>
    <row r="173" s="23" customFormat="1" ht="12.75"/>
    <row r="174" s="23" customFormat="1" ht="12.75"/>
    <row r="175" s="23" customFormat="1" ht="12.75"/>
    <row r="176" s="23" customFormat="1" ht="12.75"/>
    <row r="177" s="23" customFormat="1" ht="12.75"/>
    <row r="178" s="23" customFormat="1" ht="12.75"/>
    <row r="179" s="23" customFormat="1" ht="12.75"/>
    <row r="180" s="23" customFormat="1" ht="12.75"/>
    <row r="181" s="23" customFormat="1" ht="12.75"/>
    <row r="182" s="23" customFormat="1" ht="12.75"/>
    <row r="183" s="23" customFormat="1" ht="12.75"/>
  </sheetData>
  <sheetProtection selectLockedCells="1" selectUnlockedCells="1"/>
  <mergeCells count="5">
    <mergeCell ref="A5:D5"/>
    <mergeCell ref="A6:D6"/>
    <mergeCell ref="A7:D7"/>
    <mergeCell ref="A8:D8"/>
    <mergeCell ref="A68:D68"/>
  </mergeCells>
  <printOptions horizontalCentered="1"/>
  <pageMargins left="0.19652777777777777" right="0.19652777777777777" top="0.1597222222222222" bottom="0.196527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workbookViewId="0" topLeftCell="A1">
      <selection activeCell="B24" sqref="B24"/>
    </sheetView>
  </sheetViews>
  <sheetFormatPr defaultColWidth="9.00390625" defaultRowHeight="12.75"/>
  <cols>
    <col min="1" max="1" width="61.00390625" style="0" customWidth="1"/>
    <col min="2" max="2" width="38.125" style="0" customWidth="1"/>
    <col min="3" max="4" width="19.375" style="0" customWidth="1"/>
  </cols>
  <sheetData>
    <row r="1" spans="1:2" s="7" customFormat="1" ht="12.75">
      <c r="A1" s="3"/>
      <c r="B1" s="5" t="s">
        <v>194</v>
      </c>
    </row>
    <row r="2" spans="1:2" s="7" customFormat="1" ht="12.75">
      <c r="A2" s="3"/>
      <c r="B2" s="5" t="s">
        <v>1</v>
      </c>
    </row>
    <row r="3" spans="1:2" s="7" customFormat="1" ht="12.75">
      <c r="A3" s="3"/>
      <c r="B3" s="5" t="s">
        <v>2</v>
      </c>
    </row>
    <row r="4" spans="1:2" s="7" customFormat="1" ht="12.75">
      <c r="A4" s="3"/>
      <c r="B4" s="4"/>
    </row>
    <row r="5" spans="1:2" s="7" customFormat="1" ht="12.75">
      <c r="A5" s="3"/>
      <c r="B5" s="4"/>
    </row>
    <row r="6" spans="1:2" s="7" customFormat="1" ht="12.75">
      <c r="A6" s="3"/>
      <c r="B6" s="4"/>
    </row>
    <row r="7" spans="1:2" s="7" customFormat="1" ht="15.75" customHeight="1">
      <c r="A7" s="10" t="s">
        <v>195</v>
      </c>
      <c r="B7" s="10"/>
    </row>
    <row r="8" spans="1:2" s="7" customFormat="1" ht="12.75" customHeight="1">
      <c r="A8" s="12" t="s">
        <v>4</v>
      </c>
      <c r="B8" s="12"/>
    </row>
    <row r="9" spans="1:2" s="7" customFormat="1" ht="33.75" customHeight="1">
      <c r="A9" s="14" t="s">
        <v>196</v>
      </c>
      <c r="B9" s="14"/>
    </row>
    <row r="10" spans="1:2" s="7" customFormat="1" ht="12.75" customHeight="1">
      <c r="A10" s="12" t="s">
        <v>139</v>
      </c>
      <c r="B10" s="12"/>
    </row>
    <row r="12" spans="1:2" s="19" customFormat="1" ht="20.25" customHeight="1">
      <c r="A12" s="16" t="s">
        <v>197</v>
      </c>
      <c r="B12" s="17" t="s">
        <v>198</v>
      </c>
    </row>
    <row r="13" spans="1:2" s="23" customFormat="1" ht="12.75">
      <c r="A13" s="40" t="s">
        <v>199</v>
      </c>
      <c r="B13" s="43" t="s">
        <v>200</v>
      </c>
    </row>
    <row r="14" spans="1:2" s="23" customFormat="1" ht="12.75">
      <c r="A14" s="49" t="s">
        <v>201</v>
      </c>
      <c r="B14" s="41">
        <v>0</v>
      </c>
    </row>
    <row r="15" spans="1:2" s="23" customFormat="1" ht="12.75">
      <c r="A15" s="49" t="s">
        <v>202</v>
      </c>
      <c r="B15" s="41">
        <v>0</v>
      </c>
    </row>
    <row r="16" spans="1:2" s="23" customFormat="1" ht="12.75">
      <c r="A16" s="49" t="s">
        <v>203</v>
      </c>
      <c r="B16" s="41">
        <v>64295</v>
      </c>
    </row>
    <row r="17" spans="1:2" s="23" customFormat="1" ht="12.75">
      <c r="A17" s="49" t="s">
        <v>204</v>
      </c>
      <c r="B17" s="41">
        <v>167887.27</v>
      </c>
    </row>
    <row r="18" spans="1:2" s="23" customFormat="1" ht="12.75">
      <c r="A18" s="49" t="s">
        <v>205</v>
      </c>
      <c r="B18" s="41">
        <v>58554.75</v>
      </c>
    </row>
    <row r="19" spans="1:2" s="23" customFormat="1" ht="12.75">
      <c r="A19" s="49" t="s">
        <v>206</v>
      </c>
      <c r="B19" s="41">
        <v>16409.93</v>
      </c>
    </row>
    <row r="20" spans="1:2" s="23" customFormat="1" ht="12.75">
      <c r="A20" s="49" t="s">
        <v>207</v>
      </c>
      <c r="B20" s="41">
        <v>2411.24</v>
      </c>
    </row>
    <row r="21" spans="1:2" s="23" customFormat="1" ht="12.75">
      <c r="A21" s="49" t="s">
        <v>208</v>
      </c>
      <c r="B21" s="41">
        <v>177058.22</v>
      </c>
    </row>
    <row r="22" spans="1:2" s="23" customFormat="1" ht="12.75">
      <c r="A22" s="40" t="s">
        <v>209</v>
      </c>
      <c r="B22" s="41">
        <v>156160</v>
      </c>
    </row>
    <row r="23" spans="1:2" s="23" customFormat="1" ht="12.75">
      <c r="A23" s="42" t="s">
        <v>136</v>
      </c>
      <c r="B23" s="43">
        <f>SUM(B14:B22)</f>
        <v>642776.4099999999</v>
      </c>
    </row>
    <row r="24" s="23" customFormat="1" ht="12.75">
      <c r="B24" s="19"/>
    </row>
    <row r="25" s="23" customFormat="1" ht="12.75"/>
    <row r="26" s="23" customFormat="1" ht="12.75"/>
    <row r="27" s="23" customFormat="1" ht="12.75"/>
    <row r="28" s="23" customFormat="1" ht="12.75"/>
    <row r="29" s="23" customFormat="1" ht="12.75"/>
    <row r="30" s="23" customFormat="1" ht="12.75"/>
    <row r="31" s="23" customFormat="1" ht="12.75"/>
    <row r="32" s="23" customFormat="1" ht="12.75"/>
    <row r="33" s="23" customFormat="1" ht="12.75"/>
    <row r="34" s="23" customFormat="1" ht="12.75"/>
    <row r="35" s="23" customFormat="1" ht="12.75"/>
    <row r="36" s="23" customFormat="1" ht="12.75"/>
    <row r="37" s="23" customFormat="1" ht="12.75"/>
    <row r="38" s="23" customFormat="1" ht="12.75"/>
    <row r="39" s="23" customFormat="1" ht="12.75"/>
    <row r="40" s="23" customFormat="1" ht="12.75"/>
  </sheetData>
  <sheetProtection selectLockedCells="1" selectUnlockedCells="1"/>
  <mergeCells count="4">
    <mergeCell ref="A7:B7"/>
    <mergeCell ref="A8:B8"/>
    <mergeCell ref="A9:B9"/>
    <mergeCell ref="A10:B10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Дарина</dc:creator>
  <cp:keywords/>
  <dc:description/>
  <cp:lastModifiedBy>Дарина</cp:lastModifiedBy>
  <cp:lastPrinted>2019-06-05T06:20:18Z</cp:lastPrinted>
  <dcterms:created xsi:type="dcterms:W3CDTF">2019-01-29T08:12:08Z</dcterms:created>
  <dcterms:modified xsi:type="dcterms:W3CDTF">2019-06-05T06:20:22Z</dcterms:modified>
  <cp:category/>
  <cp:version/>
  <cp:contentType/>
  <cp:contentStatus/>
</cp:coreProperties>
</file>